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.Pre-Award Services\ReferenceMaterials\PotentialUniversalBudgetTemplates\AgPaS_1.0\"/>
    </mc:Choice>
  </mc:AlternateContent>
  <bookViews>
    <workbookView xWindow="0" yWindow="0" windowWidth="13200" windowHeight="3060"/>
  </bookViews>
  <sheets>
    <sheet name="Budget " sheetId="1" r:id="rId1"/>
    <sheet name=".." sheetId="3" r:id="rId2"/>
    <sheet name="DO NOT DELETE THIS SHEET" sheetId="2" r:id="rId3"/>
  </sheets>
  <definedNames>
    <definedName name="Budget_Type">'DO NOT DELETE THIS SHEET'!$I$4:$I$5</definedName>
    <definedName name="BudgetType">'DO NOT DELETE THIS SHEET'!$I$4:$I$6</definedName>
    <definedName name="MTDC_Rate">'DO NOT DELETE THIS SHEET'!$E$3:$E$5</definedName>
    <definedName name="MTDC_Type">'DO NOT DELETE THIS SHEET'!$C$3:$C$5</definedName>
    <definedName name="MTDCrate">'DO NOT DELETE THIS SHEET'!$C$3:$C$5</definedName>
    <definedName name="MTDCRateType">'DO NOT DELETE THIS SHEET'!$E$3:$E$10</definedName>
    <definedName name="MTDRateType">'DO NOT DELETE THIS SHEET'!$E$3:$E$7</definedName>
    <definedName name="ProjectType">'DO NOT DELETE THIS SHEET'!$A$3:$A$10</definedName>
    <definedName name="RateType">'DO NOT DELETE THIS SHEET'!$C$3:$C$12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5" i="1" l="1"/>
  <c r="I128" i="1"/>
  <c r="I118" i="1"/>
  <c r="I113" i="1"/>
  <c r="I99" i="1"/>
  <c r="I131" i="1"/>
  <c r="I141" i="1"/>
  <c r="I159" i="1"/>
  <c r="I158" i="1"/>
  <c r="I148" i="1"/>
  <c r="J145" i="1"/>
  <c r="J159" i="1"/>
  <c r="I153" i="1"/>
  <c r="I154" i="1"/>
  <c r="J148" i="1"/>
  <c r="N141" i="1"/>
  <c r="N145" i="1"/>
  <c r="N148" i="1"/>
  <c r="N103" i="1"/>
  <c r="N104" i="1"/>
  <c r="N102" i="1"/>
  <c r="I14" i="1"/>
  <c r="I15" i="1"/>
  <c r="I16" i="1"/>
  <c r="I17" i="1"/>
  <c r="I18" i="1"/>
  <c r="I19" i="1"/>
  <c r="I46" i="1"/>
  <c r="I47" i="1"/>
  <c r="I48" i="1"/>
  <c r="I49" i="1"/>
  <c r="I50" i="1"/>
  <c r="I62" i="1"/>
  <c r="I136" i="1"/>
  <c r="I137" i="1"/>
  <c r="I138" i="1"/>
  <c r="I139" i="1"/>
  <c r="N140" i="1"/>
  <c r="I140" i="1"/>
  <c r="I135" i="1"/>
  <c r="N134" i="1"/>
  <c r="N133" i="1"/>
  <c r="I133" i="1"/>
  <c r="J14" i="1"/>
  <c r="K14" i="1"/>
  <c r="L14" i="1"/>
  <c r="M14" i="1"/>
  <c r="N14" i="1"/>
  <c r="J15" i="1"/>
  <c r="K15" i="1"/>
  <c r="L15" i="1"/>
  <c r="M15" i="1"/>
  <c r="N15" i="1"/>
  <c r="J16" i="1"/>
  <c r="K16" i="1"/>
  <c r="L16" i="1"/>
  <c r="M16" i="1"/>
  <c r="N16" i="1"/>
  <c r="J17" i="1"/>
  <c r="K17" i="1"/>
  <c r="L17" i="1"/>
  <c r="M17" i="1"/>
  <c r="N17" i="1"/>
  <c r="J18" i="1"/>
  <c r="K18" i="1"/>
  <c r="L18" i="1"/>
  <c r="M18" i="1"/>
  <c r="N18" i="1"/>
  <c r="N19" i="1"/>
  <c r="K23" i="1"/>
  <c r="L23" i="1"/>
  <c r="M23" i="1"/>
  <c r="N23" i="1"/>
  <c r="J24" i="1"/>
  <c r="K24" i="1"/>
  <c r="L24" i="1"/>
  <c r="M24" i="1"/>
  <c r="N24" i="1"/>
  <c r="K26" i="1"/>
  <c r="L26" i="1"/>
  <c r="M26" i="1"/>
  <c r="N26" i="1"/>
  <c r="J27" i="1"/>
  <c r="K27" i="1"/>
  <c r="L27" i="1"/>
  <c r="M27" i="1"/>
  <c r="N27" i="1"/>
  <c r="J28" i="1"/>
  <c r="K28" i="1"/>
  <c r="L28" i="1"/>
  <c r="M28" i="1"/>
  <c r="N28" i="1"/>
  <c r="J29" i="1"/>
  <c r="K29" i="1"/>
  <c r="L29" i="1"/>
  <c r="M29" i="1"/>
  <c r="N29" i="1"/>
  <c r="J30" i="1"/>
  <c r="K30" i="1"/>
  <c r="L30" i="1"/>
  <c r="M30" i="1"/>
  <c r="N30" i="1"/>
  <c r="N38" i="1"/>
  <c r="J46" i="1"/>
  <c r="K46" i="1"/>
  <c r="L46" i="1"/>
  <c r="M46" i="1"/>
  <c r="N46" i="1"/>
  <c r="J47" i="1"/>
  <c r="K47" i="1"/>
  <c r="L47" i="1"/>
  <c r="M47" i="1"/>
  <c r="N47" i="1"/>
  <c r="J48" i="1"/>
  <c r="K48" i="1"/>
  <c r="L48" i="1"/>
  <c r="M48" i="1"/>
  <c r="N48" i="1"/>
  <c r="J49" i="1"/>
  <c r="K49" i="1"/>
  <c r="L49" i="1"/>
  <c r="M49" i="1"/>
  <c r="N49" i="1"/>
  <c r="J50" i="1"/>
  <c r="K50" i="1"/>
  <c r="L50" i="1"/>
  <c r="M50" i="1"/>
  <c r="N50" i="1"/>
  <c r="K51" i="1"/>
  <c r="L51" i="1"/>
  <c r="M51" i="1"/>
  <c r="N51" i="1"/>
  <c r="J52" i="1"/>
  <c r="K52" i="1"/>
  <c r="L52" i="1"/>
  <c r="M52" i="1"/>
  <c r="N52" i="1"/>
  <c r="N53" i="1"/>
  <c r="K54" i="1"/>
  <c r="L54" i="1"/>
  <c r="M54" i="1"/>
  <c r="N54" i="1"/>
  <c r="J55" i="1"/>
  <c r="K55" i="1"/>
  <c r="L55" i="1"/>
  <c r="M55" i="1"/>
  <c r="N55" i="1"/>
  <c r="J56" i="1"/>
  <c r="K56" i="1"/>
  <c r="L56" i="1"/>
  <c r="M56" i="1"/>
  <c r="N56" i="1"/>
  <c r="J57" i="1"/>
  <c r="K57" i="1"/>
  <c r="L57" i="1"/>
  <c r="M57" i="1"/>
  <c r="N57" i="1"/>
  <c r="J58" i="1"/>
  <c r="K58" i="1"/>
  <c r="L58" i="1"/>
  <c r="M58" i="1"/>
  <c r="N58" i="1"/>
  <c r="N59" i="1"/>
  <c r="N62" i="1"/>
  <c r="N71" i="1"/>
  <c r="N73" i="1"/>
  <c r="N117" i="1"/>
  <c r="N118" i="1"/>
  <c r="N125" i="1"/>
  <c r="N126" i="1"/>
  <c r="N128" i="1"/>
  <c r="N131" i="1"/>
  <c r="J19" i="1"/>
  <c r="J38" i="1"/>
  <c r="J62" i="1"/>
  <c r="J128" i="1"/>
  <c r="J131" i="1"/>
  <c r="K19" i="1"/>
  <c r="K38" i="1"/>
  <c r="K62" i="1"/>
  <c r="K128" i="1"/>
  <c r="K131" i="1"/>
  <c r="L19" i="1"/>
  <c r="L38" i="1"/>
  <c r="L62" i="1"/>
  <c r="L128" i="1"/>
  <c r="L131" i="1"/>
  <c r="M19" i="1"/>
  <c r="M38" i="1"/>
  <c r="M62" i="1"/>
  <c r="M128" i="1"/>
  <c r="M131" i="1"/>
  <c r="N121" i="1"/>
  <c r="N109" i="1"/>
  <c r="N99" i="1"/>
  <c r="N116" i="1"/>
  <c r="M118" i="1"/>
  <c r="L118" i="1"/>
  <c r="K118" i="1"/>
  <c r="J118" i="1"/>
  <c r="J113" i="1"/>
  <c r="K113" i="1"/>
  <c r="L113" i="1"/>
  <c r="M113" i="1"/>
  <c r="N113" i="1"/>
  <c r="N108" i="1"/>
  <c r="N107" i="1"/>
  <c r="N106" i="1"/>
  <c r="N105" i="1"/>
  <c r="M109" i="1"/>
  <c r="L109" i="1"/>
  <c r="K109" i="1"/>
  <c r="J109" i="1"/>
  <c r="I109" i="1"/>
  <c r="M99" i="1"/>
  <c r="L99" i="1"/>
  <c r="K99" i="1"/>
  <c r="J99" i="1"/>
  <c r="N98" i="1"/>
  <c r="N97" i="1"/>
  <c r="N96" i="1"/>
  <c r="N94" i="1"/>
  <c r="N95" i="1"/>
  <c r="M89" i="1"/>
  <c r="L89" i="1"/>
  <c r="K89" i="1"/>
  <c r="J89" i="1"/>
  <c r="I89" i="1"/>
  <c r="N89" i="1"/>
  <c r="N88" i="1"/>
  <c r="N87" i="1"/>
  <c r="N86" i="1"/>
  <c r="N85" i="1"/>
  <c r="N84" i="1"/>
  <c r="N79" i="1"/>
  <c r="N78" i="1"/>
  <c r="N80" i="1"/>
  <c r="N77" i="1"/>
  <c r="I80" i="1"/>
  <c r="I73" i="1"/>
  <c r="N72" i="1"/>
  <c r="N69" i="1"/>
  <c r="N70" i="1"/>
  <c r="N68" i="1"/>
  <c r="J73" i="1"/>
  <c r="I40" i="1"/>
  <c r="I64" i="1"/>
  <c r="N61" i="1"/>
  <c r="N60" i="1"/>
  <c r="I51" i="1"/>
  <c r="N45" i="1"/>
  <c r="I45" i="1"/>
  <c r="N36" i="1"/>
  <c r="N35" i="1"/>
  <c r="N34" i="1"/>
  <c r="N25" i="1"/>
  <c r="I38" i="1"/>
  <c r="N13" i="1"/>
  <c r="B59" i="1"/>
  <c r="G7" i="1"/>
  <c r="H149" i="1"/>
  <c r="I149" i="1" s="1"/>
  <c r="I151" i="1" s="1"/>
  <c r="K34" i="1"/>
  <c r="J34" i="1"/>
  <c r="I34" i="1"/>
  <c r="E24" i="1"/>
  <c r="E25" i="1"/>
  <c r="E26" i="1"/>
  <c r="E27" i="1"/>
  <c r="E28" i="1"/>
  <c r="E29" i="1"/>
  <c r="E30" i="1"/>
  <c r="E23" i="1"/>
  <c r="I13" i="1"/>
  <c r="J13" i="1"/>
  <c r="J59" i="1"/>
  <c r="K59" i="1"/>
  <c r="I59" i="1"/>
  <c r="I56" i="1"/>
  <c r="B60" i="1"/>
  <c r="C60" i="1"/>
  <c r="B61" i="1"/>
  <c r="C61" i="1"/>
  <c r="B56" i="1"/>
  <c r="C56" i="1"/>
  <c r="B57" i="1"/>
  <c r="C57" i="1"/>
  <c r="B58" i="1"/>
  <c r="C58" i="1"/>
  <c r="C59" i="1"/>
  <c r="B53" i="1"/>
  <c r="C53" i="1"/>
  <c r="B54" i="1"/>
  <c r="C54" i="1"/>
  <c r="B55" i="1"/>
  <c r="C55" i="1"/>
  <c r="B52" i="1"/>
  <c r="C52" i="1"/>
  <c r="I25" i="1"/>
  <c r="I53" i="1"/>
  <c r="I28" i="1"/>
  <c r="I27" i="1"/>
  <c r="I55" i="1"/>
  <c r="J25" i="1"/>
  <c r="M35" i="1"/>
  <c r="M60" i="1"/>
  <c r="L35" i="1"/>
  <c r="L60" i="1"/>
  <c r="K35" i="1"/>
  <c r="K60" i="1"/>
  <c r="J35" i="1"/>
  <c r="J60" i="1"/>
  <c r="J36" i="1"/>
  <c r="J61" i="1"/>
  <c r="K36" i="1"/>
  <c r="K61" i="1"/>
  <c r="L36" i="1"/>
  <c r="L61" i="1"/>
  <c r="M36" i="1"/>
  <c r="M61" i="1"/>
  <c r="I36" i="1"/>
  <c r="I61" i="1"/>
  <c r="I35" i="1"/>
  <c r="I60" i="1"/>
  <c r="M34" i="1"/>
  <c r="M59" i="1"/>
  <c r="L34" i="1"/>
  <c r="L59" i="1"/>
  <c r="I30" i="1"/>
  <c r="I29" i="1"/>
  <c r="I57" i="1"/>
  <c r="I23" i="1"/>
  <c r="I58" i="1"/>
  <c r="K25" i="1"/>
  <c r="J53" i="1"/>
  <c r="J23" i="1"/>
  <c r="J51" i="1"/>
  <c r="F160" i="1"/>
  <c r="I24" i="1"/>
  <c r="I26" i="1"/>
  <c r="I52" i="1"/>
  <c r="J26" i="1"/>
  <c r="J54" i="1"/>
  <c r="I54" i="1"/>
  <c r="L25" i="1"/>
  <c r="K53" i="1"/>
  <c r="M25" i="1"/>
  <c r="M53" i="1"/>
  <c r="L53" i="1"/>
  <c r="J136" i="1"/>
  <c r="J138" i="1"/>
  <c r="J139" i="1"/>
  <c r="K139" i="1"/>
  <c r="L139" i="1"/>
  <c r="M139" i="1"/>
  <c r="N139" i="1"/>
  <c r="J140" i="1"/>
  <c r="J135" i="1"/>
  <c r="K140" i="1"/>
  <c r="K138" i="1"/>
  <c r="L138" i="1"/>
  <c r="M138" i="1"/>
  <c r="K137" i="1"/>
  <c r="L137" i="1"/>
  <c r="J137" i="1"/>
  <c r="K136" i="1"/>
  <c r="K135" i="1"/>
  <c r="L135" i="1"/>
  <c r="L136" i="1"/>
  <c r="M136" i="1"/>
  <c r="N138" i="1"/>
  <c r="M140" i="1"/>
  <c r="L140" i="1"/>
  <c r="M137" i="1"/>
  <c r="N137" i="1"/>
  <c r="M135" i="1"/>
  <c r="N135" i="1"/>
  <c r="N136" i="1"/>
  <c r="J141" i="1"/>
  <c r="K141" i="1"/>
  <c r="L141" i="1"/>
  <c r="M141" i="1"/>
  <c r="N122" i="1"/>
  <c r="J80" i="1"/>
  <c r="K80" i="1"/>
  <c r="L80" i="1"/>
  <c r="M80" i="1"/>
  <c r="K73" i="1"/>
  <c r="L73" i="1"/>
  <c r="M73" i="1"/>
  <c r="J134" i="1"/>
  <c r="K134" i="1"/>
  <c r="L134" i="1"/>
  <c r="M134" i="1"/>
  <c r="I134" i="1"/>
  <c r="J133" i="1"/>
  <c r="K133" i="1"/>
  <c r="L133" i="1"/>
  <c r="M133" i="1"/>
  <c r="B51" i="1"/>
  <c r="B50" i="1"/>
  <c r="N123" i="1"/>
  <c r="D5" i="1"/>
  <c r="B46" i="1"/>
  <c r="C46" i="1"/>
  <c r="B47" i="1"/>
  <c r="C47" i="1"/>
  <c r="B48" i="1"/>
  <c r="B49" i="1"/>
  <c r="C51" i="1"/>
  <c r="B45" i="1"/>
  <c r="N124" i="1"/>
  <c r="J45" i="1"/>
  <c r="K13" i="1"/>
  <c r="K45" i="1"/>
  <c r="J40" i="1"/>
  <c r="L13" i="1"/>
  <c r="I155" i="1"/>
  <c r="J64" i="1"/>
  <c r="K40" i="1"/>
  <c r="L45" i="1"/>
  <c r="M13" i="1"/>
  <c r="L40" i="1"/>
  <c r="J153" i="1"/>
  <c r="J154" i="1"/>
  <c r="J158" i="1"/>
  <c r="K64" i="1"/>
  <c r="K145" i="1"/>
  <c r="K159" i="1"/>
  <c r="M45" i="1"/>
  <c r="M40" i="1"/>
  <c r="J150" i="1"/>
  <c r="I150" i="1"/>
  <c r="K153" i="1"/>
  <c r="K154" i="1"/>
  <c r="K158" i="1"/>
  <c r="L64" i="1"/>
  <c r="N40" i="1"/>
  <c r="L158" i="1"/>
  <c r="L145" i="1"/>
  <c r="L159" i="1"/>
  <c r="L153" i="1"/>
  <c r="L154" i="1"/>
  <c r="L155" i="1" s="1"/>
  <c r="K155" i="1"/>
  <c r="K148" i="1"/>
  <c r="M64" i="1"/>
  <c r="M145" i="1"/>
  <c r="M159" i="1"/>
  <c r="N64" i="1"/>
  <c r="M153" i="1"/>
  <c r="M154" i="1"/>
  <c r="M155" i="1" s="1"/>
  <c r="M158" i="1"/>
  <c r="K150" i="1"/>
  <c r="L148" i="1"/>
  <c r="J155" i="1"/>
  <c r="N159" i="1"/>
  <c r="N153" i="1"/>
  <c r="N154" i="1"/>
  <c r="N155" i="1" s="1"/>
  <c r="N158" i="1"/>
  <c r="L150" i="1"/>
  <c r="M148" i="1"/>
  <c r="M150" i="1"/>
  <c r="N150" i="1"/>
  <c r="M149" i="1" l="1"/>
  <c r="M151" i="1" s="1"/>
  <c r="K149" i="1"/>
  <c r="K151" i="1" s="1"/>
  <c r="N149" i="1"/>
  <c r="N151" i="1" s="1"/>
  <c r="J149" i="1"/>
  <c r="J151" i="1" s="1"/>
  <c r="L149" i="1"/>
  <c r="L151" i="1" s="1"/>
  <c r="H160" i="1"/>
  <c r="J160" i="1" l="1"/>
  <c r="J162" i="1" s="1"/>
  <c r="I160" i="1"/>
  <c r="I162" i="1" s="1"/>
  <c r="K160" i="1"/>
  <c r="K162" i="1" s="1"/>
  <c r="M160" i="1"/>
  <c r="M162" i="1" s="1"/>
  <c r="L160" i="1"/>
  <c r="L162" i="1" s="1"/>
  <c r="N160" i="1"/>
  <c r="N162" i="1" s="1"/>
</calcChain>
</file>

<file path=xl/sharedStrings.xml><?xml version="1.0" encoding="utf-8"?>
<sst xmlns="http://schemas.openxmlformats.org/spreadsheetml/2006/main" count="204" uniqueCount="129">
  <si>
    <t xml:space="preserve"> </t>
  </si>
  <si>
    <t>YEAR  1</t>
  </si>
  <si>
    <t>YEAR  2</t>
  </si>
  <si>
    <t>YEAR 3</t>
  </si>
  <si>
    <t>YEAR 4</t>
  </si>
  <si>
    <t>YEAR 5</t>
  </si>
  <si>
    <t>Fringe Benefits</t>
  </si>
  <si>
    <t>Fringe Rate</t>
  </si>
  <si>
    <t>Other</t>
  </si>
  <si>
    <t xml:space="preserve">TOTAL </t>
  </si>
  <si>
    <t>Materials and Supplies</t>
  </si>
  <si>
    <t>Project Title:</t>
  </si>
  <si>
    <t>University of Maryland</t>
  </si>
  <si>
    <t>Base Salary ($)</t>
  </si>
  <si>
    <t xml:space="preserve">Budget Type: </t>
  </si>
  <si>
    <t>PI -</t>
  </si>
  <si>
    <t>Co-PI</t>
  </si>
  <si>
    <t>Total Senior/Key Personnel</t>
  </si>
  <si>
    <t>Project Role</t>
  </si>
  <si>
    <t>Cal. Months</t>
  </si>
  <si>
    <t>Acad. Months</t>
  </si>
  <si>
    <t>Sum. Months</t>
  </si>
  <si>
    <t xml:space="preserve"> A.  Senior/Key Personnel</t>
  </si>
  <si>
    <t>B.   Other Personnel</t>
  </si>
  <si>
    <t>Number of personnel</t>
  </si>
  <si>
    <t>Secretarial/Clerical</t>
  </si>
  <si>
    <t xml:space="preserve">Technician </t>
  </si>
  <si>
    <t>Total Number of Other Personnel</t>
  </si>
  <si>
    <t>$/hour</t>
  </si>
  <si>
    <t># of hrs</t>
  </si>
  <si>
    <t># of wks</t>
  </si>
  <si>
    <t>C. Fringe Benefits</t>
  </si>
  <si>
    <t>Total Fringe Benefits</t>
  </si>
  <si>
    <t>Total Salary, Wages, and Fringe Benefits (A + B + C)</t>
  </si>
  <si>
    <t>Total Salary and Wages (A + B)</t>
  </si>
  <si>
    <t>D.  Equipment</t>
  </si>
  <si>
    <t>Total Equipment</t>
  </si>
  <si>
    <t>E. Travel</t>
  </si>
  <si>
    <t>Domestic (in-state)</t>
  </si>
  <si>
    <t>Domestic (out-of-state)</t>
  </si>
  <si>
    <t>Foreign</t>
  </si>
  <si>
    <t>Total Travel</t>
  </si>
  <si>
    <t>F.  Participant/Trainee Support Costs</t>
  </si>
  <si>
    <t>1. Tuition/Fees/Health Insurance</t>
  </si>
  <si>
    <t>2. Stipends</t>
  </si>
  <si>
    <t>3. Travel</t>
  </si>
  <si>
    <t>4. Subsistence</t>
  </si>
  <si>
    <t>5. Other</t>
  </si>
  <si>
    <t>Total Participant/Trainee Support Costs</t>
  </si>
  <si>
    <t>G.  Other Direct Costs</t>
  </si>
  <si>
    <t>Subcontracts</t>
  </si>
  <si>
    <t>Subcontract A</t>
  </si>
  <si>
    <t>Subcontract B</t>
  </si>
  <si>
    <t>Subcontract C</t>
  </si>
  <si>
    <t>Subcontract D</t>
  </si>
  <si>
    <t>Subcontract E</t>
  </si>
  <si>
    <t>Total Subcontracts</t>
  </si>
  <si>
    <t>Total Materials and Supplies</t>
  </si>
  <si>
    <t>Rent</t>
  </si>
  <si>
    <t>Tuition Remission</t>
  </si>
  <si>
    <t>students</t>
  </si>
  <si>
    <t>$/credit</t>
  </si>
  <si>
    <t>Total Rent</t>
  </si>
  <si>
    <t>Total Other Direct Costs</t>
  </si>
  <si>
    <t>Less Tuition Remission</t>
  </si>
  <si>
    <t>Less Participant/Trainee Support Costs</t>
  </si>
  <si>
    <t>Less Subcontract over $25,000</t>
  </si>
  <si>
    <t>Less Rent</t>
  </si>
  <si>
    <t>Less Equipment over $5,000</t>
  </si>
  <si>
    <t>List each item over $5,000</t>
  </si>
  <si>
    <t>TOTAL MODIFIED DIRECT COSTS</t>
  </si>
  <si>
    <t># credits</t>
  </si>
  <si>
    <t xml:space="preserve">TOTAL MODIFIED INDIRECT COST BASE     </t>
  </si>
  <si>
    <t xml:space="preserve">MTDC RATE </t>
  </si>
  <si>
    <t>off campus</t>
  </si>
  <si>
    <t>TOTAL COSTS</t>
  </si>
  <si>
    <t>TOTAL DIRECT COST BASE</t>
  </si>
  <si>
    <t xml:space="preserve">               TDC rate</t>
  </si>
  <si>
    <t>MTDC Rate</t>
  </si>
  <si>
    <t>Principal Investigator:</t>
  </si>
  <si>
    <t>% Effort</t>
  </si>
  <si>
    <t>MODULAR DIRECT COST BUDGET REQUEST</t>
  </si>
  <si>
    <t>TOTAL MODULAR BUDGET COST REQUEST</t>
  </si>
  <si>
    <t>MTDC</t>
  </si>
  <si>
    <t>TDC</t>
  </si>
  <si>
    <t>Modular</t>
  </si>
  <si>
    <t>BudgetType</t>
  </si>
  <si>
    <t>RateType</t>
  </si>
  <si>
    <r>
      <rPr>
        <b/>
        <u/>
        <sz val="11"/>
        <color rgb="FF0000FF"/>
        <rFont val="Times New Roman"/>
        <family val="1"/>
      </rPr>
      <t>MTDC</t>
    </r>
    <r>
      <rPr>
        <b/>
        <sz val="11"/>
        <color rgb="FF0000FF"/>
        <rFont val="Times New Roman"/>
        <family val="1"/>
      </rPr>
      <t xml:space="preserve">  </t>
    </r>
    <r>
      <rPr>
        <b/>
        <sz val="11"/>
        <color rgb="FF0000FF"/>
        <rFont val="Calibri"/>
        <family val="2"/>
      </rPr>
      <t>»»»»</t>
    </r>
    <r>
      <rPr>
        <b/>
        <sz val="11"/>
        <color rgb="FF0000FF"/>
        <rFont val="Times New Roman"/>
        <family val="1"/>
      </rPr>
      <t xml:space="preserve"> </t>
    </r>
  </si>
  <si>
    <t>MTDCRateType</t>
  </si>
  <si>
    <t>TDCType</t>
  </si>
  <si>
    <t>Subcontract</t>
  </si>
  <si>
    <t xml:space="preserve">                                 Modified Indirect Cost Base</t>
  </si>
  <si>
    <t xml:space="preserve">TOTAL DIRECT COSTS (A thru G)       </t>
  </si>
  <si>
    <t>ProjectType</t>
  </si>
  <si>
    <t>Lead Institution</t>
  </si>
  <si>
    <r>
      <rPr>
        <b/>
        <u/>
        <sz val="11"/>
        <color rgb="FF0000FF"/>
        <rFont val="Times New Roman"/>
        <family val="1"/>
      </rPr>
      <t xml:space="preserve">TDC  </t>
    </r>
    <r>
      <rPr>
        <b/>
        <sz val="11"/>
        <color rgb="FF0000FF"/>
        <rFont val="Times New Roman"/>
        <family val="1"/>
      </rPr>
      <t xml:space="preserve">  </t>
    </r>
    <r>
      <rPr>
        <b/>
        <sz val="11"/>
        <color rgb="FF0000FF"/>
        <rFont val="Calibri"/>
        <family val="2"/>
      </rPr>
      <t>»»»»</t>
    </r>
    <r>
      <rPr>
        <b/>
        <sz val="11"/>
        <color rgb="FF0000FF"/>
        <rFont val="Times New Roman"/>
        <family val="1"/>
      </rPr>
      <t xml:space="preserve"> </t>
    </r>
  </si>
  <si>
    <t>Faculty Research Assistant</t>
  </si>
  <si>
    <t>Graduate Student 1</t>
  </si>
  <si>
    <t>Graduate Student 2</t>
  </si>
  <si>
    <t>Graduate Student 3</t>
  </si>
  <si>
    <t>Submitting Organization</t>
  </si>
  <si>
    <t>Deadline Date:</t>
  </si>
  <si>
    <r>
      <rPr>
        <b/>
        <u/>
        <sz val="11"/>
        <color rgb="FF0000FF"/>
        <rFont val="Times New Roman"/>
        <family val="1"/>
      </rPr>
      <t xml:space="preserve">MODULAR  </t>
    </r>
    <r>
      <rPr>
        <b/>
        <sz val="11"/>
        <color rgb="FF0000FF"/>
        <rFont val="Times New Roman"/>
        <family val="1"/>
      </rPr>
      <t xml:space="preserve">  </t>
    </r>
    <r>
      <rPr>
        <b/>
        <sz val="11"/>
        <color rgb="FF0000FF"/>
        <rFont val="Calibri"/>
        <family val="2"/>
      </rPr>
      <t>»»»»</t>
    </r>
    <r>
      <rPr>
        <b/>
        <sz val="11"/>
        <color rgb="FF0000FF"/>
        <rFont val="Times New Roman"/>
        <family val="1"/>
      </rPr>
      <t xml:space="preserve"> </t>
    </r>
  </si>
  <si>
    <r>
      <t xml:space="preserve">Project Period:         </t>
    </r>
    <r>
      <rPr>
        <b/>
        <sz val="12"/>
        <color theme="1"/>
        <rFont val="Calibri"/>
        <family val="2"/>
        <scheme val="minor"/>
      </rPr>
      <t>Start Date</t>
    </r>
  </si>
  <si>
    <t>End Date</t>
  </si>
  <si>
    <t>TypeAmount</t>
  </si>
  <si>
    <t xml:space="preserve"> On-Campus</t>
  </si>
  <si>
    <t>Off-Campus (Remote)</t>
  </si>
  <si>
    <t>Off-Campus (Adjacent)</t>
  </si>
  <si>
    <t>On-Campus Training &amp; Instruction</t>
  </si>
  <si>
    <t>Off-Campus Training &amp;  Instruction (Adjacent)</t>
  </si>
  <si>
    <t>Off-Campus Training &amp; Instruction (Remote)</t>
  </si>
  <si>
    <t>On-Campus:  Other Sponsored Activities</t>
  </si>
  <si>
    <t>Off-Campus: Other Sponsored Activities (Adjacent)</t>
  </si>
  <si>
    <t>Off-Campus: Other Sponsored Activities (Remote)</t>
  </si>
  <si>
    <t>a) On-Campus Research</t>
  </si>
  <si>
    <t>b) On-Campus Instruction</t>
  </si>
  <si>
    <t>c) On-Campus:  Other Sponsored Activities</t>
  </si>
  <si>
    <t>d) Off-Campus (Adjacent)</t>
  </si>
  <si>
    <t xml:space="preserve">e) Off-Campus (Remote) </t>
  </si>
  <si>
    <t>TypeAmountCondensed</t>
  </si>
  <si>
    <t>Select rate below, f147</t>
  </si>
  <si>
    <t>Enter sponsor's rate at h152</t>
  </si>
  <si>
    <t>Hourly Student 1</t>
  </si>
  <si>
    <t>Hourly Student 2</t>
  </si>
  <si>
    <t>Hourly Student 3</t>
  </si>
  <si>
    <t>Post Doc 1</t>
  </si>
  <si>
    <t>Post Doc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</si>
</sst>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#,##0;[Red]\-#,##0"/>
    <numFmt numFmtId="165" formatCode="&quot;$&quot;#,##0"/>
    <numFmt numFmtId="166" formatCode="_(&quot;$&quot;* #,##0_);_(&quot;$&quot;* \(#,##0\);_(&quot;$&quot;* &quot;-&quot;??_);_(@_)"/>
    <numFmt numFmtId="167" formatCode="0.0%"/>
    <numFmt numFmtId="168" formatCode="m/d/yyyy;@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name val="Times New Roman"/>
      <family val="1"/>
    </font>
    <font>
      <sz val="10"/>
      <color theme="0" tint="-0.499984740745262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name val="Times New Roman"/>
      <family val="1"/>
    </font>
    <font>
      <sz val="9"/>
      <color theme="1"/>
      <name val="Times New Roman"/>
      <family val="1"/>
    </font>
    <font>
      <b/>
      <sz val="1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Times New Roman"/>
      <family val="1"/>
    </font>
    <font>
      <b/>
      <sz val="10"/>
      <name val="Calibri"/>
      <family val="2"/>
    </font>
    <font>
      <b/>
      <sz val="10"/>
      <color theme="1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Times New Roman"/>
      <family val="1"/>
    </font>
    <font>
      <b/>
      <sz val="11"/>
      <color rgb="FF0000FF"/>
      <name val="Calibri"/>
      <family val="2"/>
    </font>
    <font>
      <b/>
      <u/>
      <sz val="11"/>
      <color rgb="FF0000FF"/>
      <name val="Times New Roman"/>
      <family val="1"/>
    </font>
    <font>
      <b/>
      <sz val="12"/>
      <name val="Calibri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Calibri"/>
      <family val="2"/>
    </font>
    <font>
      <b/>
      <i/>
      <sz val="12"/>
      <color theme="1"/>
      <name val="Bodoni MT"/>
      <family val="1"/>
    </font>
    <font>
      <b/>
      <sz val="12"/>
      <color theme="9" tint="-0.499984740745262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D9FF"/>
        <bgColor indexed="64"/>
      </patternFill>
    </fill>
    <fill>
      <patternFill patternType="solid">
        <fgColor rgb="FFF0DCE5"/>
        <bgColor indexed="64"/>
      </patternFill>
    </fill>
    <fill>
      <patternFill patternType="solid">
        <fgColor rgb="FFFECEF7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06">
    <xf numFmtId="0" fontId="0" fillId="0" borderId="0" xfId="0"/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4" fontId="7" fillId="0" borderId="14" xfId="1" applyFont="1" applyBorder="1" applyAlignment="1">
      <alignment horizontal="center" vertical="center"/>
    </xf>
    <xf numFmtId="9" fontId="7" fillId="0" borderId="14" xfId="2" applyFont="1" applyBorder="1" applyAlignment="1">
      <alignment horizontal="center" vertical="center"/>
    </xf>
    <xf numFmtId="44" fontId="7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39" fontId="6" fillId="0" borderId="0" xfId="1" applyNumberFormat="1" applyFont="1" applyBorder="1" applyAlignment="1">
      <alignment horizontal="right" vertical="center"/>
    </xf>
    <xf numFmtId="39" fontId="7" fillId="0" borderId="0" xfId="1" applyNumberFormat="1" applyFont="1" applyBorder="1" applyAlignment="1">
      <alignment horizontal="center" vertical="center"/>
    </xf>
    <xf numFmtId="9" fontId="7" fillId="0" borderId="0" xfId="2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44" fontId="6" fillId="0" borderId="0" xfId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65" fontId="5" fillId="0" borderId="0" xfId="4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39" fontId="6" fillId="0" borderId="0" xfId="1" applyNumberFormat="1" applyFont="1" applyBorder="1" applyAlignment="1">
      <alignment horizontal="center" vertical="center"/>
    </xf>
    <xf numFmtId="39" fontId="11" fillId="0" borderId="0" xfId="1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6" borderId="5" xfId="3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center" vertical="center"/>
    </xf>
    <xf numFmtId="44" fontId="6" fillId="6" borderId="1" xfId="1" applyFont="1" applyFill="1" applyBorder="1" applyAlignment="1">
      <alignment horizontal="center" vertical="center" wrapText="1"/>
    </xf>
    <xf numFmtId="39" fontId="6" fillId="6" borderId="1" xfId="1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39" fontId="6" fillId="0" borderId="0" xfId="1" applyNumberFormat="1" applyFont="1" applyFill="1" applyBorder="1" applyAlignment="1">
      <alignment horizontal="center" vertical="center"/>
    </xf>
    <xf numFmtId="39" fontId="11" fillId="0" borderId="11" xfId="1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8" fillId="5" borderId="0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9" fontId="7" fillId="0" borderId="2" xfId="2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44" fontId="7" fillId="0" borderId="26" xfId="1" applyFont="1" applyBorder="1" applyAlignment="1">
      <alignment horizontal="center" vertical="center"/>
    </xf>
    <xf numFmtId="39" fontId="7" fillId="0" borderId="26" xfId="1" applyNumberFormat="1" applyFont="1" applyBorder="1" applyAlignment="1">
      <alignment horizontal="center" vertical="center"/>
    </xf>
    <xf numFmtId="9" fontId="7" fillId="0" borderId="26" xfId="2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166" fontId="3" fillId="0" borderId="0" xfId="1" applyNumberFormat="1" applyFont="1" applyAlignment="1">
      <alignment horizontal="center" vertical="center"/>
    </xf>
    <xf numFmtId="166" fontId="4" fillId="0" borderId="0" xfId="1" applyNumberFormat="1" applyFont="1" applyAlignment="1">
      <alignment horizontal="center" vertical="center"/>
    </xf>
    <xf numFmtId="166" fontId="13" fillId="0" borderId="0" xfId="1" applyNumberFormat="1" applyFont="1" applyAlignment="1">
      <alignment horizontal="center" vertical="center"/>
    </xf>
    <xf numFmtId="166" fontId="7" fillId="0" borderId="0" xfId="1" applyNumberFormat="1" applyFont="1" applyAlignment="1">
      <alignment horizontal="center" vertical="center"/>
    </xf>
    <xf numFmtId="166" fontId="6" fillId="0" borderId="0" xfId="1" applyNumberFormat="1" applyFont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166" fontId="5" fillId="0" borderId="2" xfId="1" applyNumberFormat="1" applyFont="1" applyFill="1" applyBorder="1" applyAlignment="1">
      <alignment horizontal="center" vertical="center"/>
    </xf>
    <xf numFmtId="166" fontId="7" fillId="0" borderId="14" xfId="1" applyNumberFormat="1" applyFont="1" applyBorder="1" applyAlignment="1">
      <alignment vertical="center"/>
    </xf>
    <xf numFmtId="166" fontId="6" fillId="0" borderId="14" xfId="1" applyNumberFormat="1" applyFont="1" applyBorder="1" applyAlignment="1">
      <alignment vertical="center"/>
    </xf>
    <xf numFmtId="166" fontId="7" fillId="0" borderId="14" xfId="1" applyNumberFormat="1" applyFont="1" applyBorder="1" applyAlignment="1">
      <alignment horizontal="center" vertical="center"/>
    </xf>
    <xf numFmtId="166" fontId="7" fillId="0" borderId="26" xfId="1" applyNumberFormat="1" applyFont="1" applyBorder="1" applyAlignment="1">
      <alignment horizontal="center" vertical="center"/>
    </xf>
    <xf numFmtId="165" fontId="5" fillId="0" borderId="0" xfId="4" applyNumberFormat="1" applyFont="1" applyFill="1" applyBorder="1" applyAlignment="1">
      <alignment horizontal="left" vertical="center"/>
    </xf>
    <xf numFmtId="44" fontId="18" fillId="9" borderId="14" xfId="0" applyNumberFormat="1" applyFont="1" applyFill="1" applyBorder="1"/>
    <xf numFmtId="0" fontId="17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5" fontId="22" fillId="0" borderId="0" xfId="4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1" fillId="10" borderId="10" xfId="0" applyFont="1" applyFill="1" applyBorder="1" applyAlignment="1">
      <alignment horizontal="center" vertical="center"/>
    </xf>
    <xf numFmtId="165" fontId="22" fillId="10" borderId="29" xfId="4" applyNumberFormat="1" applyFont="1" applyFill="1" applyBorder="1" applyAlignment="1">
      <alignment horizontal="right" vertical="center"/>
    </xf>
    <xf numFmtId="165" fontId="22" fillId="10" borderId="9" xfId="4" applyNumberFormat="1" applyFont="1" applyFill="1" applyBorder="1" applyAlignment="1">
      <alignment horizontal="right" vertical="center"/>
    </xf>
    <xf numFmtId="165" fontId="5" fillId="0" borderId="0" xfId="4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9" fontId="11" fillId="0" borderId="0" xfId="1" applyNumberFormat="1" applyFont="1" applyBorder="1" applyAlignment="1">
      <alignment horizontal="right" vertical="center"/>
    </xf>
    <xf numFmtId="39" fontId="6" fillId="0" borderId="0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1" fillId="11" borderId="1" xfId="0" applyFont="1" applyFill="1" applyBorder="1" applyAlignment="1">
      <alignment horizontal="center" vertical="center"/>
    </xf>
    <xf numFmtId="167" fontId="24" fillId="11" borderId="1" xfId="2" applyNumberFormat="1" applyFont="1" applyFill="1" applyBorder="1" applyAlignment="1">
      <alignment horizontal="center" vertical="center"/>
    </xf>
    <xf numFmtId="165" fontId="22" fillId="11" borderId="29" xfId="4" applyNumberFormat="1" applyFont="1" applyFill="1" applyBorder="1" applyAlignment="1">
      <alignment horizontal="right" vertical="center"/>
    </xf>
    <xf numFmtId="165" fontId="22" fillId="11" borderId="9" xfId="4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wrapText="1"/>
    </xf>
    <xf numFmtId="44" fontId="18" fillId="9" borderId="15" xfId="0" applyNumberFormat="1" applyFont="1" applyFill="1" applyBorder="1"/>
    <xf numFmtId="1" fontId="7" fillId="0" borderId="14" xfId="1" applyNumberFormat="1" applyFont="1" applyBorder="1" applyAlignment="1">
      <alignment horizontal="center" vertical="center"/>
    </xf>
    <xf numFmtId="1" fontId="7" fillId="0" borderId="14" xfId="2" applyNumberFormat="1" applyFont="1" applyBorder="1" applyAlignment="1">
      <alignment horizontal="center" vertical="center"/>
    </xf>
    <xf numFmtId="1" fontId="7" fillId="0" borderId="26" xfId="1" applyNumberFormat="1" applyFont="1" applyBorder="1" applyAlignment="1">
      <alignment horizontal="center" vertical="center"/>
    </xf>
    <xf numFmtId="1" fontId="7" fillId="0" borderId="26" xfId="2" applyNumberFormat="1" applyFont="1" applyBorder="1" applyAlignment="1">
      <alignment horizontal="center" vertical="center"/>
    </xf>
    <xf numFmtId="9" fontId="7" fillId="0" borderId="14" xfId="2" applyNumberFormat="1" applyFont="1" applyBorder="1" applyAlignment="1">
      <alignment horizontal="center" vertical="center"/>
    </xf>
    <xf numFmtId="9" fontId="7" fillId="0" borderId="26" xfId="2" applyNumberFormat="1" applyFont="1" applyBorder="1" applyAlignment="1">
      <alignment horizontal="center" vertical="center"/>
    </xf>
    <xf numFmtId="0" fontId="28" fillId="0" borderId="0" xfId="0" applyFont="1"/>
    <xf numFmtId="167" fontId="0" fillId="0" borderId="0" xfId="2" applyNumberFormat="1" applyFont="1" applyAlignment="1">
      <alignment horizontal="center"/>
    </xf>
    <xf numFmtId="0" fontId="0" fillId="9" borderId="0" xfId="0" applyFill="1" applyBorder="1" applyAlignment="1">
      <alignment horizontal="center" wrapText="1"/>
    </xf>
    <xf numFmtId="167" fontId="0" fillId="9" borderId="0" xfId="2" applyNumberFormat="1" applyFont="1" applyFill="1" applyBorder="1" applyAlignment="1">
      <alignment horizontal="center"/>
    </xf>
    <xf numFmtId="0" fontId="0" fillId="9" borderId="6" xfId="0" applyFill="1" applyBorder="1" applyAlignment="1">
      <alignment horizontal="center" wrapText="1"/>
    </xf>
    <xf numFmtId="166" fontId="9" fillId="0" borderId="21" xfId="1" applyNumberFormat="1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4" fontId="7" fillId="0" borderId="14" xfId="1" applyNumberFormat="1" applyFont="1" applyFill="1" applyBorder="1" applyAlignment="1">
      <alignment horizontal="center" vertical="center"/>
    </xf>
    <xf numFmtId="44" fontId="6" fillId="0" borderId="14" xfId="1" applyNumberFormat="1" applyFont="1" applyFill="1" applyBorder="1" applyAlignment="1">
      <alignment horizontal="center" vertical="center"/>
    </xf>
    <xf numFmtId="44" fontId="7" fillId="0" borderId="26" xfId="1" applyNumberFormat="1" applyFont="1" applyFill="1" applyBorder="1" applyAlignment="1">
      <alignment horizontal="center" vertical="center"/>
    </xf>
    <xf numFmtId="44" fontId="6" fillId="0" borderId="26" xfId="1" applyNumberFormat="1" applyFont="1" applyFill="1" applyBorder="1" applyAlignment="1">
      <alignment horizontal="center" vertical="center"/>
    </xf>
    <xf numFmtId="44" fontId="6" fillId="0" borderId="15" xfId="1" applyNumberFormat="1" applyFont="1" applyFill="1" applyBorder="1" applyAlignment="1">
      <alignment horizontal="center" vertical="center"/>
    </xf>
    <xf numFmtId="44" fontId="6" fillId="0" borderId="0" xfId="1" applyNumberFormat="1" applyFont="1" applyBorder="1" applyAlignment="1">
      <alignment horizontal="center" vertical="center"/>
    </xf>
    <xf numFmtId="44" fontId="6" fillId="0" borderId="13" xfId="1" applyNumberFormat="1" applyFont="1" applyBorder="1" applyAlignment="1">
      <alignment horizontal="center" vertical="center"/>
    </xf>
    <xf numFmtId="44" fontId="7" fillId="0" borderId="0" xfId="1" applyNumberFormat="1" applyFont="1" applyBorder="1" applyAlignment="1">
      <alignment horizontal="center" vertical="center"/>
    </xf>
    <xf numFmtId="44" fontId="7" fillId="0" borderId="3" xfId="1" applyNumberFormat="1" applyFont="1" applyBorder="1" applyAlignment="1">
      <alignment horizontal="center" vertical="center"/>
    </xf>
    <xf numFmtId="44" fontId="7" fillId="0" borderId="4" xfId="1" applyNumberFormat="1" applyFont="1" applyBorder="1" applyAlignment="1">
      <alignment horizontal="center" vertical="center"/>
    </xf>
    <xf numFmtId="44" fontId="6" fillId="0" borderId="7" xfId="1" applyNumberFormat="1" applyFont="1" applyBorder="1" applyAlignment="1">
      <alignment horizontal="center" vertical="center"/>
    </xf>
    <xf numFmtId="44" fontId="7" fillId="0" borderId="18" xfId="1" applyNumberFormat="1" applyFont="1" applyBorder="1" applyAlignment="1">
      <alignment horizontal="center" vertical="center"/>
    </xf>
    <xf numFmtId="44" fontId="11" fillId="2" borderId="16" xfId="1" applyNumberFormat="1" applyFont="1" applyFill="1" applyBorder="1" applyAlignment="1">
      <alignment horizontal="center" vertical="center"/>
    </xf>
    <xf numFmtId="44" fontId="1" fillId="0" borderId="19" xfId="1" applyNumberFormat="1" applyFont="1" applyBorder="1" applyAlignment="1">
      <alignment horizontal="center" vertical="center"/>
    </xf>
    <xf numFmtId="44" fontId="11" fillId="0" borderId="19" xfId="1" applyNumberFormat="1" applyFont="1" applyBorder="1" applyAlignment="1">
      <alignment horizontal="center" vertical="center"/>
    </xf>
    <xf numFmtId="44" fontId="1" fillId="0" borderId="0" xfId="1" applyNumberFormat="1" applyFont="1" applyBorder="1" applyAlignment="1">
      <alignment horizontal="center" vertical="center"/>
    </xf>
    <xf numFmtId="44" fontId="11" fillId="0" borderId="0" xfId="1" applyNumberFormat="1" applyFont="1" applyBorder="1" applyAlignment="1">
      <alignment horizontal="center" vertical="center"/>
    </xf>
    <xf numFmtId="44" fontId="6" fillId="0" borderId="4" xfId="1" applyNumberFormat="1" applyFont="1" applyBorder="1" applyAlignment="1">
      <alignment horizontal="center" vertical="center"/>
    </xf>
    <xf numFmtId="44" fontId="7" fillId="0" borderId="2" xfId="1" applyNumberFormat="1" applyFont="1" applyBorder="1" applyAlignment="1">
      <alignment horizontal="center" vertical="center"/>
    </xf>
    <xf numFmtId="44" fontId="6" fillId="0" borderId="2" xfId="1" applyNumberFormat="1" applyFont="1" applyBorder="1" applyAlignment="1">
      <alignment horizontal="center" vertical="center"/>
    </xf>
    <xf numFmtId="44" fontId="7" fillId="0" borderId="14" xfId="1" applyNumberFormat="1" applyFont="1" applyBorder="1" applyAlignment="1">
      <alignment horizontal="center" vertical="center"/>
    </xf>
    <xf numFmtId="44" fontId="6" fillId="0" borderId="14" xfId="1" applyNumberFormat="1" applyFont="1" applyBorder="1" applyAlignment="1">
      <alignment horizontal="center" vertical="center"/>
    </xf>
    <xf numFmtId="44" fontId="7" fillId="0" borderId="26" xfId="1" applyNumberFormat="1" applyFont="1" applyBorder="1" applyAlignment="1">
      <alignment horizontal="center" vertical="center"/>
    </xf>
    <xf numFmtId="44" fontId="6" fillId="0" borderId="26" xfId="1" applyNumberFormat="1" applyFont="1" applyBorder="1" applyAlignment="1">
      <alignment horizontal="center" vertical="center"/>
    </xf>
    <xf numFmtId="44" fontId="7" fillId="0" borderId="15" xfId="1" applyNumberFormat="1" applyFont="1" applyBorder="1" applyAlignment="1">
      <alignment horizontal="center" vertical="center"/>
    </xf>
    <xf numFmtId="44" fontId="7" fillId="0" borderId="15" xfId="1" applyNumberFormat="1" applyFont="1" applyFill="1" applyBorder="1" applyAlignment="1">
      <alignment horizontal="center" vertical="center"/>
    </xf>
    <xf numFmtId="44" fontId="6" fillId="0" borderId="18" xfId="1" applyNumberFormat="1" applyFont="1" applyBorder="1" applyAlignment="1">
      <alignment horizontal="center" vertical="center"/>
    </xf>
    <xf numFmtId="44" fontId="6" fillId="0" borderId="19" xfId="1" applyNumberFormat="1" applyFont="1" applyBorder="1" applyAlignment="1">
      <alignment horizontal="center" vertical="center"/>
    </xf>
    <xf numFmtId="44" fontId="7" fillId="0" borderId="1" xfId="1" applyNumberFormat="1" applyFont="1" applyBorder="1" applyAlignment="1">
      <alignment horizontal="center" vertical="center"/>
    </xf>
    <xf numFmtId="44" fontId="6" fillId="0" borderId="1" xfId="1" applyNumberFormat="1" applyFont="1" applyBorder="1" applyAlignment="1">
      <alignment horizontal="center" vertical="center"/>
    </xf>
    <xf numFmtId="44" fontId="7" fillId="0" borderId="22" xfId="1" applyNumberFormat="1" applyFont="1" applyBorder="1" applyAlignment="1">
      <alignment horizontal="center" vertical="center"/>
    </xf>
    <xf numFmtId="44" fontId="6" fillId="0" borderId="22" xfId="1" applyNumberFormat="1" applyFont="1" applyBorder="1" applyAlignment="1">
      <alignment horizontal="center" vertical="center"/>
    </xf>
    <xf numFmtId="44" fontId="11" fillId="2" borderId="15" xfId="1" applyNumberFormat="1" applyFont="1" applyFill="1" applyBorder="1" applyAlignment="1">
      <alignment horizontal="center" vertical="center"/>
    </xf>
    <xf numFmtId="44" fontId="7" fillId="0" borderId="0" xfId="1" applyNumberFormat="1" applyFont="1" applyFill="1" applyBorder="1" applyAlignment="1">
      <alignment horizontal="center" vertical="center"/>
    </xf>
    <xf numFmtId="44" fontId="6" fillId="0" borderId="0" xfId="1" applyNumberFormat="1" applyFont="1" applyFill="1" applyBorder="1" applyAlignment="1">
      <alignment horizontal="center" vertical="center"/>
    </xf>
    <xf numFmtId="44" fontId="11" fillId="8" borderId="28" xfId="1" applyNumberFormat="1" applyFont="1" applyFill="1" applyBorder="1" applyAlignment="1">
      <alignment horizontal="center" vertical="center"/>
    </xf>
    <xf numFmtId="44" fontId="7" fillId="0" borderId="11" xfId="1" applyNumberFormat="1" applyFont="1" applyBorder="1" applyAlignment="1">
      <alignment horizontal="center" vertical="center"/>
    </xf>
    <xf numFmtId="44" fontId="7" fillId="0" borderId="12" xfId="1" applyNumberFormat="1" applyFont="1" applyBorder="1" applyAlignment="1">
      <alignment horizontal="center" vertical="center"/>
    </xf>
    <xf numFmtId="44" fontId="6" fillId="0" borderId="10" xfId="1" applyNumberFormat="1" applyFont="1" applyBorder="1" applyAlignment="1">
      <alignment horizontal="center" vertical="center"/>
    </xf>
    <xf numFmtId="44" fontId="7" fillId="0" borderId="7" xfId="1" applyNumberFormat="1" applyFont="1" applyBorder="1" applyAlignment="1">
      <alignment horizontal="center" vertical="center"/>
    </xf>
    <xf numFmtId="44" fontId="6" fillId="0" borderId="3" xfId="1" applyNumberFormat="1" applyFont="1" applyBorder="1" applyAlignment="1">
      <alignment horizontal="center" vertical="center"/>
    </xf>
    <xf numFmtId="44" fontId="7" fillId="8" borderId="0" xfId="1" applyNumberFormat="1" applyFont="1" applyFill="1" applyBorder="1" applyAlignment="1">
      <alignment horizontal="center" vertical="center"/>
    </xf>
    <xf numFmtId="44" fontId="6" fillId="8" borderId="13" xfId="1" applyNumberFormat="1" applyFont="1" applyFill="1" applyBorder="1" applyAlignment="1">
      <alignment horizontal="center" vertical="center"/>
    </xf>
    <xf numFmtId="44" fontId="7" fillId="0" borderId="23" xfId="1" applyNumberFormat="1" applyFont="1" applyBorder="1" applyAlignment="1">
      <alignment horizontal="center" vertical="center"/>
    </xf>
    <xf numFmtId="44" fontId="6" fillId="0" borderId="23" xfId="1" applyNumberFormat="1" applyFont="1" applyBorder="1" applyAlignment="1">
      <alignment horizontal="center" vertical="center"/>
    </xf>
    <xf numFmtId="44" fontId="11" fillId="0" borderId="15" xfId="1" applyNumberFormat="1" applyFont="1" applyFill="1" applyBorder="1" applyAlignment="1">
      <alignment horizontal="center" vertical="center"/>
    </xf>
    <xf numFmtId="44" fontId="7" fillId="0" borderId="13" xfId="1" applyNumberFormat="1" applyFont="1" applyBorder="1" applyAlignment="1">
      <alignment horizontal="center" vertical="center"/>
    </xf>
    <xf numFmtId="44" fontId="6" fillId="0" borderId="6" xfId="1" applyNumberFormat="1" applyFont="1" applyBorder="1" applyAlignment="1">
      <alignment horizontal="center" vertical="center"/>
    </xf>
    <xf numFmtId="44" fontId="6" fillId="0" borderId="4" xfId="1" applyNumberFormat="1" applyFont="1" applyFill="1" applyBorder="1" applyAlignment="1">
      <alignment horizontal="center" vertical="center"/>
    </xf>
    <xf numFmtId="44" fontId="6" fillId="0" borderId="7" xfId="1" applyNumberFormat="1" applyFont="1" applyFill="1" applyBorder="1" applyAlignment="1">
      <alignment horizontal="center" vertical="center"/>
    </xf>
    <xf numFmtId="44" fontId="11" fillId="2" borderId="17" xfId="1" applyNumberFormat="1" applyFont="1" applyFill="1" applyBorder="1" applyAlignment="1">
      <alignment horizontal="center" vertical="center"/>
    </xf>
    <xf numFmtId="44" fontId="5" fillId="0" borderId="0" xfId="1" applyNumberFormat="1" applyFont="1" applyFill="1" applyBorder="1" applyAlignment="1">
      <alignment horizontal="center" vertical="center"/>
    </xf>
    <xf numFmtId="44" fontId="16" fillId="7" borderId="1" xfId="1" applyNumberFormat="1" applyFont="1" applyFill="1" applyBorder="1" applyAlignment="1">
      <alignment horizontal="center" vertical="center"/>
    </xf>
    <xf numFmtId="44" fontId="5" fillId="8" borderId="0" xfId="1" applyNumberFormat="1" applyFont="1" applyFill="1" applyBorder="1" applyAlignment="1">
      <alignment horizontal="center" vertical="center"/>
    </xf>
    <xf numFmtId="44" fontId="5" fillId="3" borderId="1" xfId="1" applyNumberFormat="1" applyFont="1" applyFill="1" applyBorder="1" applyAlignment="1">
      <alignment horizontal="center" vertical="center"/>
    </xf>
    <xf numFmtId="44" fontId="26" fillId="11" borderId="1" xfId="1" applyNumberFormat="1" applyFont="1" applyFill="1" applyBorder="1" applyAlignment="1">
      <alignment horizontal="center" vertical="center"/>
    </xf>
    <xf numFmtId="44" fontId="27" fillId="11" borderId="1" xfId="1" applyNumberFormat="1" applyFont="1" applyFill="1" applyBorder="1" applyAlignment="1">
      <alignment horizontal="center" vertical="center"/>
    </xf>
    <xf numFmtId="44" fontId="5" fillId="11" borderId="1" xfId="1" applyNumberFormat="1" applyFont="1" applyFill="1" applyBorder="1" applyAlignment="1">
      <alignment horizontal="center" vertical="center"/>
    </xf>
    <xf numFmtId="44" fontId="25" fillId="10" borderId="1" xfId="1" applyNumberFormat="1" applyFont="1" applyFill="1" applyBorder="1" applyAlignment="1">
      <alignment horizontal="center" vertical="center"/>
    </xf>
    <xf numFmtId="44" fontId="20" fillId="10" borderId="1" xfId="1" applyNumberFormat="1" applyFont="1" applyFill="1" applyBorder="1" applyAlignment="1">
      <alignment horizontal="center" vertical="center"/>
    </xf>
    <xf numFmtId="44" fontId="26" fillId="10" borderId="1" xfId="1" applyNumberFormat="1" applyFont="1" applyFill="1" applyBorder="1" applyAlignment="1">
      <alignment horizontal="center" vertical="center"/>
    </xf>
    <xf numFmtId="44" fontId="27" fillId="10" borderId="1" xfId="1" applyNumberFormat="1" applyFont="1" applyFill="1" applyBorder="1" applyAlignment="1">
      <alignment horizontal="center" vertical="center"/>
    </xf>
    <xf numFmtId="44" fontId="5" fillId="10" borderId="1" xfId="1" applyNumberFormat="1" applyFont="1" applyFill="1" applyBorder="1" applyAlignment="1">
      <alignment horizontal="center" vertical="center"/>
    </xf>
    <xf numFmtId="44" fontId="3" fillId="0" borderId="0" xfId="1" applyNumberFormat="1" applyFont="1" applyAlignment="1">
      <alignment horizontal="center" vertical="center"/>
    </xf>
    <xf numFmtId="44" fontId="4" fillId="0" borderId="0" xfId="1" applyNumberFormat="1" applyFont="1" applyAlignment="1">
      <alignment horizontal="center" vertical="center"/>
    </xf>
    <xf numFmtId="37" fontId="7" fillId="0" borderId="14" xfId="1" applyNumberFormat="1" applyFont="1" applyBorder="1" applyAlignment="1">
      <alignment horizontal="center" vertical="center"/>
    </xf>
    <xf numFmtId="0" fontId="29" fillId="9" borderId="35" xfId="0" applyFont="1" applyFill="1" applyBorder="1"/>
    <xf numFmtId="0" fontId="29" fillId="9" borderId="36" xfId="0" applyFont="1" applyFill="1" applyBorder="1"/>
    <xf numFmtId="0" fontId="30" fillId="9" borderId="36" xfId="0" applyFont="1" applyFill="1" applyBorder="1" applyAlignment="1">
      <alignment wrapText="1"/>
    </xf>
    <xf numFmtId="0" fontId="30" fillId="9" borderId="36" xfId="0" applyFont="1" applyFill="1" applyBorder="1"/>
    <xf numFmtId="44" fontId="29" fillId="9" borderId="34" xfId="0" applyNumberFormat="1" applyFont="1" applyFill="1" applyBorder="1"/>
    <xf numFmtId="0" fontId="31" fillId="0" borderId="0" xfId="0" applyFont="1" applyAlignment="1">
      <alignment horizontal="center"/>
    </xf>
    <xf numFmtId="0" fontId="31" fillId="4" borderId="0" xfId="0" applyFont="1" applyFill="1" applyBorder="1" applyAlignment="1">
      <alignment horizontal="center" vertical="center"/>
    </xf>
    <xf numFmtId="0" fontId="32" fillId="4" borderId="0" xfId="0" applyFont="1" applyFill="1" applyAlignment="1">
      <alignment vertical="center"/>
    </xf>
    <xf numFmtId="0" fontId="31" fillId="4" borderId="0" xfId="0" applyFont="1" applyFill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28" fillId="0" borderId="0" xfId="0" applyFont="1" applyAlignment="1">
      <alignment wrapText="1"/>
    </xf>
    <xf numFmtId="165" fontId="33" fillId="0" borderId="0" xfId="4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/>
    </xf>
    <xf numFmtId="44" fontId="6" fillId="8" borderId="28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166" fontId="0" fillId="0" borderId="0" xfId="1" applyNumberFormat="1" applyFont="1" applyFill="1" applyAlignment="1">
      <alignment vertical="center"/>
    </xf>
    <xf numFmtId="44" fontId="36" fillId="11" borderId="1" xfId="1" applyNumberFormat="1" applyFont="1" applyFill="1" applyBorder="1" applyAlignment="1">
      <alignment horizontal="center" vertical="center"/>
    </xf>
    <xf numFmtId="44" fontId="37" fillId="9" borderId="22" xfId="0" applyNumberFormat="1" applyFont="1" applyFill="1" applyBorder="1"/>
    <xf numFmtId="167" fontId="38" fillId="9" borderId="32" xfId="2" applyNumberFormat="1" applyFont="1" applyFill="1" applyBorder="1" applyAlignment="1">
      <alignment horizontal="center"/>
    </xf>
    <xf numFmtId="44" fontId="37" fillId="9" borderId="30" xfId="0" applyNumberFormat="1" applyFont="1" applyFill="1" applyBorder="1"/>
    <xf numFmtId="44" fontId="5" fillId="3" borderId="14" xfId="1" applyNumberFormat="1" applyFont="1" applyFill="1" applyBorder="1" applyAlignment="1">
      <alignment horizontal="center" vertical="center"/>
    </xf>
    <xf numFmtId="44" fontId="5" fillId="3" borderId="6" xfId="1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44" fontId="6" fillId="0" borderId="39" xfId="1" applyNumberFormat="1" applyFont="1" applyBorder="1" applyAlignment="1">
      <alignment horizontal="center" vertical="center"/>
    </xf>
    <xf numFmtId="44" fontId="5" fillId="3" borderId="29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1" fillId="4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41" fillId="4" borderId="0" xfId="0" applyFont="1" applyFill="1" applyAlignment="1">
      <alignment horizontal="left" vertical="center"/>
    </xf>
    <xf numFmtId="44" fontId="5" fillId="3" borderId="5" xfId="1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14" fontId="12" fillId="0" borderId="0" xfId="0" applyNumberFormat="1" applyFont="1" applyAlignment="1">
      <alignment horizontal="right" vertical="center"/>
    </xf>
    <xf numFmtId="14" fontId="12" fillId="10" borderId="0" xfId="0" applyNumberFormat="1" applyFont="1" applyFill="1" applyAlignment="1">
      <alignment horizontal="left" vertical="center"/>
    </xf>
    <xf numFmtId="0" fontId="11" fillId="5" borderId="0" xfId="0" applyFont="1" applyFill="1" applyBorder="1" applyAlignment="1">
      <alignment horizontal="left" vertical="center"/>
    </xf>
    <xf numFmtId="39" fontId="7" fillId="0" borderId="3" xfId="1" applyNumberFormat="1" applyFont="1" applyBorder="1" applyAlignment="1">
      <alignment horizontal="center" vertical="center"/>
    </xf>
    <xf numFmtId="9" fontId="7" fillId="0" borderId="7" xfId="2" applyFont="1" applyBorder="1" applyAlignment="1">
      <alignment horizontal="center" vertical="center"/>
    </xf>
    <xf numFmtId="1" fontId="7" fillId="0" borderId="6" xfId="1" applyNumberFormat="1" applyFont="1" applyBorder="1" applyAlignment="1">
      <alignment horizontal="center" vertical="center"/>
    </xf>
    <xf numFmtId="1" fontId="7" fillId="0" borderId="13" xfId="1" applyNumberFormat="1" applyFont="1" applyBorder="1" applyAlignment="1">
      <alignment horizontal="center" vertical="center"/>
    </xf>
    <xf numFmtId="0" fontId="5" fillId="12" borderId="3" xfId="3" quotePrefix="1" applyFont="1" applyFill="1" applyBorder="1" applyAlignment="1">
      <alignment horizontal="center" vertical="center" wrapText="1"/>
    </xf>
    <xf numFmtId="0" fontId="5" fillId="12" borderId="7" xfId="3" quotePrefix="1" applyFont="1" applyFill="1" applyBorder="1" applyAlignment="1">
      <alignment horizontal="center" vertical="center" wrapText="1"/>
    </xf>
    <xf numFmtId="1" fontId="7" fillId="12" borderId="6" xfId="1" applyNumberFormat="1" applyFont="1" applyFill="1" applyBorder="1" applyAlignment="1">
      <alignment horizontal="center" vertical="center"/>
    </xf>
    <xf numFmtId="1" fontId="7" fillId="12" borderId="13" xfId="1" applyNumberFormat="1" applyFont="1" applyFill="1" applyBorder="1" applyAlignment="1">
      <alignment horizontal="center" vertical="center"/>
    </xf>
    <xf numFmtId="9" fontId="6" fillId="12" borderId="1" xfId="2" applyFont="1" applyFill="1" applyBorder="1" applyAlignment="1">
      <alignment horizontal="center" vertical="center"/>
    </xf>
    <xf numFmtId="37" fontId="7" fillId="12" borderId="14" xfId="1" applyNumberFormat="1" applyFont="1" applyFill="1" applyBorder="1" applyAlignment="1">
      <alignment horizontal="center" vertical="center"/>
    </xf>
    <xf numFmtId="9" fontId="7" fillId="12" borderId="10" xfId="2" applyFont="1" applyFill="1" applyBorder="1" applyAlignment="1">
      <alignment horizontal="center" vertical="center"/>
    </xf>
    <xf numFmtId="9" fontId="7" fillId="12" borderId="11" xfId="2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9" fontId="7" fillId="12" borderId="6" xfId="2" applyFont="1" applyFill="1" applyBorder="1" applyAlignment="1">
      <alignment horizontal="center" vertical="center"/>
    </xf>
    <xf numFmtId="9" fontId="7" fillId="12" borderId="0" xfId="2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9" fontId="7" fillId="12" borderId="27" xfId="2" applyFont="1" applyFill="1" applyBorder="1" applyAlignment="1">
      <alignment horizontal="center" vertical="center"/>
    </xf>
    <xf numFmtId="9" fontId="7" fillId="12" borderId="25" xfId="2" applyFont="1" applyFill="1" applyBorder="1" applyAlignment="1">
      <alignment horizontal="center" vertical="center"/>
    </xf>
    <xf numFmtId="0" fontId="7" fillId="12" borderId="24" xfId="0" applyFont="1" applyFill="1" applyBorder="1" applyAlignment="1">
      <alignment horizontal="center" vertical="center"/>
    </xf>
    <xf numFmtId="168" fontId="12" fillId="5" borderId="0" xfId="0" applyNumberFormat="1" applyFont="1" applyFill="1" applyAlignment="1">
      <alignment horizontal="center" vertical="center"/>
    </xf>
    <xf numFmtId="0" fontId="12" fillId="10" borderId="0" xfId="0" applyFont="1" applyFill="1" applyAlignment="1">
      <alignment horizontal="left" vertical="center"/>
    </xf>
    <xf numFmtId="167" fontId="0" fillId="0" borderId="0" xfId="2" applyNumberFormat="1" applyFont="1" applyAlignment="1">
      <alignment horizontal="center" vertical="center"/>
    </xf>
    <xf numFmtId="9" fontId="0" fillId="0" borderId="0" xfId="2" applyNumberFormat="1" applyFont="1" applyAlignment="1">
      <alignment horizontal="center" vertical="center"/>
    </xf>
    <xf numFmtId="9" fontId="0" fillId="0" borderId="0" xfId="0" applyNumberForma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wrapText="1"/>
    </xf>
    <xf numFmtId="0" fontId="31" fillId="0" borderId="0" xfId="0" applyFont="1" applyFill="1" applyBorder="1" applyAlignment="1">
      <alignment vertical="center" wrapText="1"/>
    </xf>
    <xf numFmtId="165" fontId="5" fillId="0" borderId="0" xfId="4" applyNumberFormat="1" applyFont="1" applyFill="1" applyBorder="1" applyAlignment="1">
      <alignment horizontal="left" vertical="center"/>
    </xf>
    <xf numFmtId="44" fontId="6" fillId="0" borderId="34" xfId="1" applyNumberFormat="1" applyFont="1" applyBorder="1" applyAlignment="1">
      <alignment horizontal="center" vertical="center"/>
    </xf>
    <xf numFmtId="10" fontId="24" fillId="10" borderId="2" xfId="2" applyNumberFormat="1" applyFont="1" applyFill="1" applyBorder="1" applyAlignment="1">
      <alignment horizontal="center" vertical="center"/>
    </xf>
    <xf numFmtId="165" fontId="23" fillId="10" borderId="29" xfId="4" applyNumberFormat="1" applyFont="1" applyFill="1" applyBorder="1" applyAlignment="1">
      <alignment horizontal="center" vertical="center"/>
    </xf>
    <xf numFmtId="165" fontId="23" fillId="10" borderId="9" xfId="4" applyNumberFormat="1" applyFont="1" applyFill="1" applyBorder="1" applyAlignment="1">
      <alignment horizontal="center" vertical="center"/>
    </xf>
    <xf numFmtId="165" fontId="23" fillId="10" borderId="8" xfId="4" applyNumberFormat="1" applyFont="1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24" fillId="10" borderId="11" xfId="0" applyFont="1" applyFill="1" applyBorder="1" applyAlignment="1">
      <alignment horizontal="center" vertical="center"/>
    </xf>
    <xf numFmtId="165" fontId="5" fillId="0" borderId="0" xfId="4" applyNumberFormat="1" applyFont="1" applyFill="1" applyBorder="1" applyAlignment="1">
      <alignment horizontal="left" vertical="center"/>
    </xf>
    <xf numFmtId="165" fontId="5" fillId="3" borderId="0" xfId="4" applyNumberFormat="1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39" fillId="11" borderId="9" xfId="0" applyFont="1" applyFill="1" applyBorder="1" applyAlignment="1">
      <alignment horizontal="center" vertical="center" wrapText="1"/>
    </xf>
    <xf numFmtId="0" fontId="39" fillId="11" borderId="8" xfId="0" applyFont="1" applyFill="1" applyBorder="1" applyAlignment="1">
      <alignment horizontal="center" vertical="center" wrapText="1"/>
    </xf>
    <xf numFmtId="0" fontId="24" fillId="11" borderId="29" xfId="0" applyFont="1" applyFill="1" applyBorder="1" applyAlignment="1">
      <alignment horizontal="center" vertical="center"/>
    </xf>
    <xf numFmtId="0" fontId="24" fillId="11" borderId="8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39" fontId="11" fillId="0" borderId="0" xfId="1" applyNumberFormat="1" applyFont="1" applyBorder="1" applyAlignment="1">
      <alignment horizontal="right" vertical="center"/>
    </xf>
    <xf numFmtId="39" fontId="11" fillId="0" borderId="13" xfId="1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39" fontId="6" fillId="0" borderId="0" xfId="1" applyNumberFormat="1" applyFont="1" applyBorder="1" applyAlignment="1">
      <alignment horizontal="right" vertical="center"/>
    </xf>
    <xf numFmtId="39" fontId="6" fillId="0" borderId="13" xfId="1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39" fontId="6" fillId="0" borderId="0" xfId="1" applyNumberFormat="1" applyFont="1" applyBorder="1" applyAlignment="1">
      <alignment horizontal="center" vertical="center"/>
    </xf>
    <xf numFmtId="39" fontId="6" fillId="0" borderId="13" xfId="1" applyNumberFormat="1" applyFont="1" applyBorder="1" applyAlignment="1">
      <alignment horizontal="center" vertical="center"/>
    </xf>
    <xf numFmtId="0" fontId="38" fillId="9" borderId="37" xfId="0" applyFont="1" applyFill="1" applyBorder="1" applyAlignment="1">
      <alignment horizontal="center" vertical="center" wrapText="1"/>
    </xf>
    <xf numFmtId="0" fontId="38" fillId="9" borderId="38" xfId="0" applyFont="1" applyFill="1" applyBorder="1" applyAlignment="1">
      <alignment horizontal="center" vertical="center" wrapText="1"/>
    </xf>
    <xf numFmtId="0" fontId="42" fillId="9" borderId="37" xfId="0" applyFont="1" applyFill="1" applyBorder="1" applyAlignment="1">
      <alignment horizontal="center" wrapText="1"/>
    </xf>
    <xf numFmtId="0" fontId="42" fillId="9" borderId="38" xfId="0" applyFont="1" applyFill="1" applyBorder="1" applyAlignment="1">
      <alignment horizontal="center" wrapText="1"/>
    </xf>
    <xf numFmtId="0" fontId="37" fillId="9" borderId="31" xfId="0" applyFont="1" applyFill="1" applyBorder="1" applyAlignment="1">
      <alignment horizontal="center" vertical="center"/>
    </xf>
    <xf numFmtId="0" fontId="37" fillId="9" borderId="21" xfId="0" applyFont="1" applyFill="1" applyBorder="1" applyAlignment="1">
      <alignment horizontal="center" vertical="center"/>
    </xf>
    <xf numFmtId="0" fontId="37" fillId="9" borderId="20" xfId="0" applyFont="1" applyFill="1" applyBorder="1" applyAlignment="1">
      <alignment horizontal="center" vertical="center"/>
    </xf>
    <xf numFmtId="0" fontId="37" fillId="9" borderId="33" xfId="0" applyFont="1" applyFill="1" applyBorder="1" applyAlignment="1">
      <alignment horizontal="center" wrapText="1"/>
    </xf>
    <xf numFmtId="0" fontId="37" fillId="9" borderId="18" xfId="0" applyFont="1" applyFill="1" applyBorder="1" applyAlignment="1">
      <alignment horizontal="center" wrapText="1"/>
    </xf>
    <xf numFmtId="39" fontId="11" fillId="7" borderId="0" xfId="1" applyNumberFormat="1" applyFont="1" applyFill="1" applyBorder="1" applyAlignment="1">
      <alignment horizontal="right" vertical="center"/>
    </xf>
    <xf numFmtId="39" fontId="11" fillId="7" borderId="13" xfId="1" applyNumberFormat="1" applyFont="1" applyFill="1" applyBorder="1" applyAlignment="1">
      <alignment horizontal="right" vertical="center"/>
    </xf>
    <xf numFmtId="9" fontId="19" fillId="10" borderId="9" xfId="0" applyNumberFormat="1" applyFont="1" applyFill="1" applyBorder="1" applyAlignment="1">
      <alignment horizontal="left" vertical="center"/>
    </xf>
    <xf numFmtId="9" fontId="19" fillId="10" borderId="8" xfId="0" applyNumberFormat="1" applyFont="1" applyFill="1" applyBorder="1" applyAlignment="1">
      <alignment horizontal="left" vertical="center"/>
    </xf>
    <xf numFmtId="0" fontId="24" fillId="11" borderId="9" xfId="0" applyFont="1" applyFill="1" applyBorder="1" applyAlignment="1">
      <alignment horizontal="center" vertical="center"/>
    </xf>
    <xf numFmtId="0" fontId="19" fillId="11" borderId="9" xfId="0" applyFont="1" applyFill="1" applyBorder="1" applyAlignment="1">
      <alignment horizontal="left" vertical="center"/>
    </xf>
    <xf numFmtId="0" fontId="19" fillId="11" borderId="8" xfId="0" applyFont="1" applyFill="1" applyBorder="1" applyAlignment="1">
      <alignment horizontal="left" vertical="center"/>
    </xf>
    <xf numFmtId="165" fontId="36" fillId="11" borderId="29" xfId="4" applyNumberFormat="1" applyFont="1" applyFill="1" applyBorder="1" applyAlignment="1">
      <alignment horizontal="center" vertical="center"/>
    </xf>
    <xf numFmtId="165" fontId="36" fillId="11" borderId="9" xfId="4" applyNumberFormat="1" applyFont="1" applyFill="1" applyBorder="1" applyAlignment="1">
      <alignment horizontal="center" vertical="center"/>
    </xf>
    <xf numFmtId="165" fontId="36" fillId="11" borderId="8" xfId="4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</cellXfs>
  <cellStyles count="5">
    <cellStyle name="Comma [0]_WORKSHEET" xfId="4"/>
    <cellStyle name="Currency" xfId="1" builtinId="4"/>
    <cellStyle name="Normal" xfId="0" builtinId="0"/>
    <cellStyle name="Normal_WORKSHEET" xfId="3"/>
    <cellStyle name="Percent" xfId="2" builtinId="5"/>
  </cellStyles>
  <dxfs count="0"/>
  <tableStyles count="0" defaultTableStyle="TableStyleMedium2" defaultPivotStyle="PivotStyleLight16"/>
  <colors>
    <mruColors>
      <color rgb="FFF0DCE5"/>
      <color rgb="FF0000FF"/>
      <color rgb="FFFECEF7"/>
      <color rgb="FFFFC5FF"/>
      <color rgb="FFB2FAFC"/>
      <color rgb="FFE8D6B2"/>
      <color rgb="FF6CF7FA"/>
      <color rgb="FFECD9FF"/>
      <color rgb="FFE8D1FF"/>
      <color rgb="FFDDEC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5"/>
  <sheetViews>
    <sheetView tabSelected="1" workbookViewId="0">
      <selection activeCell="F149" sqref="F149:G149"/>
    </sheetView>
  </sheetViews>
  <sheetFormatPr defaultRowHeight="15.75" x14ac:dyDescent="0.25"/>
  <cols>
    <col min="1" max="1" width="2.5703125" style="2" customWidth="1"/>
    <col min="2" max="2" width="9.140625" style="4"/>
    <col min="3" max="3" width="20.140625" style="4" customWidth="1"/>
    <col min="4" max="4" width="11.5703125" style="4" customWidth="1"/>
    <col min="5" max="5" width="10.28515625" style="4" customWidth="1"/>
    <col min="6" max="6" width="9.5703125" style="4" customWidth="1"/>
    <col min="7" max="7" width="19.140625" style="4" customWidth="1"/>
    <col min="8" max="8" width="9.85546875" style="4" customWidth="1"/>
    <col min="9" max="9" width="16.85546875" style="50" bestFit="1" customWidth="1"/>
    <col min="10" max="11" width="14" style="50" customWidth="1"/>
    <col min="12" max="12" width="13.7109375" style="50" customWidth="1"/>
    <col min="13" max="13" width="13.5703125" style="50" customWidth="1"/>
    <col min="14" max="14" width="14.28515625" style="51" customWidth="1"/>
    <col min="15" max="15" width="9.140625" style="2"/>
    <col min="16" max="16" width="11" style="2" customWidth="1"/>
    <col min="17" max="16384" width="9.140625" style="2"/>
  </cols>
  <sheetData>
    <row r="1" spans="1:18" x14ac:dyDescent="0.25">
      <c r="B1" s="3"/>
      <c r="C1" s="3"/>
    </row>
    <row r="2" spans="1:18" x14ac:dyDescent="0.25">
      <c r="B2" s="303" t="s">
        <v>101</v>
      </c>
      <c r="C2" s="303"/>
      <c r="D2" s="302" t="s">
        <v>12</v>
      </c>
      <c r="E2" s="302"/>
      <c r="F2" s="302"/>
      <c r="G2" s="27"/>
      <c r="H2" s="27"/>
      <c r="I2" s="52"/>
    </row>
    <row r="3" spans="1:18" x14ac:dyDescent="0.25">
      <c r="B3" s="303" t="s">
        <v>11</v>
      </c>
      <c r="C3" s="303"/>
      <c r="D3" s="26"/>
      <c r="E3" s="26"/>
      <c r="F3" s="26"/>
      <c r="G3" s="27"/>
      <c r="H3" s="27"/>
      <c r="I3" s="52"/>
    </row>
    <row r="4" spans="1:18" x14ac:dyDescent="0.25">
      <c r="B4" s="303" t="s">
        <v>104</v>
      </c>
      <c r="C4" s="303"/>
      <c r="D4" s="219"/>
      <c r="E4" s="197" t="s">
        <v>105</v>
      </c>
      <c r="F4" s="219"/>
      <c r="G4" s="27"/>
      <c r="H4" s="27"/>
      <c r="I4" s="52"/>
      <c r="R4" s="2" t="s">
        <v>0</v>
      </c>
    </row>
    <row r="5" spans="1:18" x14ac:dyDescent="0.25">
      <c r="B5" s="303" t="s">
        <v>79</v>
      </c>
      <c r="C5" s="303"/>
      <c r="D5" s="26" t="str">
        <f>+B13</f>
        <v>PI -</v>
      </c>
      <c r="E5" s="26"/>
      <c r="F5" s="26"/>
      <c r="G5" s="27"/>
      <c r="H5" s="27"/>
      <c r="I5" s="52"/>
    </row>
    <row r="6" spans="1:18" x14ac:dyDescent="0.25">
      <c r="B6" s="220" t="s">
        <v>102</v>
      </c>
      <c r="C6" s="220"/>
      <c r="D6" s="198" t="s">
        <v>0</v>
      </c>
      <c r="E6" s="26"/>
      <c r="F6" s="26"/>
      <c r="G6" s="27"/>
      <c r="H6" s="27"/>
      <c r="I6" s="52"/>
    </row>
    <row r="7" spans="1:18" ht="25.5" customHeight="1" x14ac:dyDescent="0.25">
      <c r="B7" s="194" t="s">
        <v>14</v>
      </c>
      <c r="C7" s="170"/>
      <c r="D7" s="192" t="s">
        <v>95</v>
      </c>
      <c r="E7" s="171"/>
      <c r="F7" s="169" t="s">
        <v>84</v>
      </c>
      <c r="G7" s="226" t="str">
        <f>VLOOKUP(F7,'DO NOT DELETE THIS SHEET'!R3:S5,2,FALSE)</f>
        <v>Enter sponsor's rate at h152</v>
      </c>
      <c r="H7" s="180"/>
      <c r="I7" s="181"/>
    </row>
    <row r="8" spans="1:18" x14ac:dyDescent="0.25">
      <c r="B8" s="5"/>
      <c r="C8" s="5"/>
      <c r="D8" s="6"/>
      <c r="E8" s="6"/>
      <c r="F8" s="6"/>
      <c r="G8" s="6"/>
      <c r="H8" s="6"/>
      <c r="I8" s="53"/>
      <c r="J8" s="53"/>
      <c r="K8" s="53"/>
      <c r="L8" s="53"/>
      <c r="M8" s="53"/>
      <c r="N8" s="54"/>
    </row>
    <row r="9" spans="1:18" x14ac:dyDescent="0.25">
      <c r="B9" s="5"/>
      <c r="C9" s="5"/>
      <c r="D9" s="6"/>
      <c r="E9" s="6"/>
      <c r="F9" s="6"/>
      <c r="G9" s="6"/>
      <c r="H9" s="6"/>
      <c r="I9" s="53"/>
      <c r="J9" s="53"/>
      <c r="K9" s="53"/>
      <c r="L9" s="53"/>
      <c r="M9" s="53"/>
      <c r="N9" s="54"/>
    </row>
    <row r="10" spans="1:18" ht="29.25" customHeight="1" x14ac:dyDescent="0.25">
      <c r="B10" s="7"/>
      <c r="C10" s="8"/>
      <c r="D10" s="9"/>
      <c r="E10" s="9"/>
      <c r="F10" s="9"/>
      <c r="G10" s="6"/>
      <c r="H10" s="6"/>
      <c r="I10" s="55" t="s">
        <v>1</v>
      </c>
      <c r="J10" s="55" t="s">
        <v>2</v>
      </c>
      <c r="K10" s="55" t="s">
        <v>3</v>
      </c>
      <c r="L10" s="55" t="s">
        <v>4</v>
      </c>
      <c r="M10" s="55" t="s">
        <v>5</v>
      </c>
      <c r="N10" s="55" t="s">
        <v>9</v>
      </c>
    </row>
    <row r="11" spans="1:18" ht="21.75" customHeight="1" x14ac:dyDescent="0.25">
      <c r="A11" s="259" t="s">
        <v>22</v>
      </c>
      <c r="B11" s="259"/>
      <c r="C11" s="259"/>
      <c r="D11" s="9"/>
      <c r="E11" s="9"/>
      <c r="F11" s="9"/>
      <c r="G11" s="9"/>
      <c r="H11" s="9"/>
      <c r="I11" s="56"/>
      <c r="J11" s="56"/>
      <c r="K11" s="56"/>
      <c r="L11" s="56"/>
      <c r="M11" s="56"/>
      <c r="N11" s="56"/>
    </row>
    <row r="12" spans="1:18" ht="24" customHeight="1" x14ac:dyDescent="0.25">
      <c r="B12" s="304"/>
      <c r="C12" s="305"/>
      <c r="D12" s="28" t="s">
        <v>13</v>
      </c>
      <c r="E12" s="28" t="s">
        <v>80</v>
      </c>
      <c r="F12" s="28" t="s">
        <v>19</v>
      </c>
      <c r="G12" s="28" t="s">
        <v>20</v>
      </c>
      <c r="H12" s="28" t="s">
        <v>21</v>
      </c>
      <c r="I12" s="57"/>
      <c r="J12" s="57"/>
      <c r="K12" s="57"/>
      <c r="L12" s="57"/>
      <c r="M12" s="57"/>
      <c r="N12" s="58"/>
    </row>
    <row r="13" spans="1:18" x14ac:dyDescent="0.25">
      <c r="B13" s="256" t="s">
        <v>15</v>
      </c>
      <c r="C13" s="270"/>
      <c r="D13" s="59">
        <v>0</v>
      </c>
      <c r="E13" s="87">
        <v>0</v>
      </c>
      <c r="F13" s="83">
        <v>0</v>
      </c>
      <c r="G13" s="83">
        <v>0</v>
      </c>
      <c r="H13" s="84">
        <v>0</v>
      </c>
      <c r="I13" s="97">
        <f>SUM(((F13/12)*D13)+((G13/9)*D13)+(((D13*0.333)*(H13/3))))</f>
        <v>0</v>
      </c>
      <c r="J13" s="97">
        <f>I13*1.03</f>
        <v>0</v>
      </c>
      <c r="K13" s="97">
        <f t="shared" ref="K13" si="0">J13*1.03</f>
        <v>0</v>
      </c>
      <c r="L13" s="97">
        <f>K13*1.03</f>
        <v>0</v>
      </c>
      <c r="M13" s="97">
        <f>L13*1.03</f>
        <v>0</v>
      </c>
      <c r="N13" s="98">
        <f t="shared" ref="N13:N18" si="1">+I13+J13+K13+L13+M13</f>
        <v>0</v>
      </c>
    </row>
    <row r="14" spans="1:18" x14ac:dyDescent="0.25">
      <c r="B14" s="256" t="s">
        <v>16</v>
      </c>
      <c r="C14" s="270"/>
      <c r="D14" s="59">
        <v>0</v>
      </c>
      <c r="E14" s="87"/>
      <c r="F14" s="83"/>
      <c r="G14" s="83"/>
      <c r="H14" s="84"/>
      <c r="I14" s="97">
        <f t="shared" ref="I14:I18" si="2">SUM(((F14/12)*D14)+((G14/9)*D14)+(((D14*0.333)*(H14/3))))</f>
        <v>0</v>
      </c>
      <c r="J14" s="97">
        <f t="shared" ref="J14:M14" si="3">I14*1.03</f>
        <v>0</v>
      </c>
      <c r="K14" s="97">
        <f t="shared" si="3"/>
        <v>0</v>
      </c>
      <c r="L14" s="97">
        <f t="shared" si="3"/>
        <v>0</v>
      </c>
      <c r="M14" s="97">
        <f t="shared" si="3"/>
        <v>0</v>
      </c>
      <c r="N14" s="98">
        <f t="shared" si="1"/>
        <v>0</v>
      </c>
      <c r="P14" s="196"/>
    </row>
    <row r="15" spans="1:18" x14ac:dyDescent="0.25">
      <c r="B15" s="256"/>
      <c r="C15" s="270"/>
      <c r="D15" s="59">
        <v>0</v>
      </c>
      <c r="E15" s="87"/>
      <c r="F15" s="83"/>
      <c r="G15" s="83"/>
      <c r="H15" s="84"/>
      <c r="I15" s="97">
        <f t="shared" si="2"/>
        <v>0</v>
      </c>
      <c r="J15" s="97">
        <f t="shared" ref="J15:M15" si="4">I15*1.03</f>
        <v>0</v>
      </c>
      <c r="K15" s="97">
        <f t="shared" si="4"/>
        <v>0</v>
      </c>
      <c r="L15" s="97">
        <f t="shared" si="4"/>
        <v>0</v>
      </c>
      <c r="M15" s="97">
        <f t="shared" si="4"/>
        <v>0</v>
      </c>
      <c r="N15" s="98">
        <f t="shared" si="1"/>
        <v>0</v>
      </c>
    </row>
    <row r="16" spans="1:18" x14ac:dyDescent="0.25">
      <c r="B16" s="256"/>
      <c r="C16" s="270"/>
      <c r="D16" s="59">
        <v>0</v>
      </c>
      <c r="E16" s="87"/>
      <c r="F16" s="83"/>
      <c r="G16" s="83"/>
      <c r="H16" s="84"/>
      <c r="I16" s="97">
        <f t="shared" si="2"/>
        <v>0</v>
      </c>
      <c r="J16" s="97">
        <f>I16*1.03</f>
        <v>0</v>
      </c>
      <c r="K16" s="97">
        <f t="shared" ref="K16:M16" si="5">J16*1.03</f>
        <v>0</v>
      </c>
      <c r="L16" s="97">
        <f t="shared" si="5"/>
        <v>0</v>
      </c>
      <c r="M16" s="97">
        <f t="shared" si="5"/>
        <v>0</v>
      </c>
      <c r="N16" s="98">
        <f t="shared" si="1"/>
        <v>0</v>
      </c>
    </row>
    <row r="17" spans="1:14" x14ac:dyDescent="0.25">
      <c r="B17" s="256"/>
      <c r="C17" s="270"/>
      <c r="D17" s="59">
        <v>0</v>
      </c>
      <c r="E17" s="87"/>
      <c r="F17" s="83"/>
      <c r="G17" s="83"/>
      <c r="H17" s="84"/>
      <c r="I17" s="97">
        <f t="shared" si="2"/>
        <v>0</v>
      </c>
      <c r="J17" s="97">
        <f t="shared" ref="J17:M17" si="6">I17*1.03</f>
        <v>0</v>
      </c>
      <c r="K17" s="97">
        <f t="shared" si="6"/>
        <v>0</v>
      </c>
      <c r="L17" s="97">
        <f t="shared" si="6"/>
        <v>0</v>
      </c>
      <c r="M17" s="97">
        <f t="shared" si="6"/>
        <v>0</v>
      </c>
      <c r="N17" s="98">
        <f t="shared" si="1"/>
        <v>0</v>
      </c>
    </row>
    <row r="18" spans="1:14" ht="16.5" thickBot="1" x14ac:dyDescent="0.3">
      <c r="B18" s="271"/>
      <c r="C18" s="272"/>
      <c r="D18" s="60">
        <v>0</v>
      </c>
      <c r="E18" s="88"/>
      <c r="F18" s="85"/>
      <c r="G18" s="85"/>
      <c r="H18" s="86"/>
      <c r="I18" s="99">
        <f t="shared" si="2"/>
        <v>0</v>
      </c>
      <c r="J18" s="99">
        <f t="shared" ref="J18:M18" si="7">I18*1.03</f>
        <v>0</v>
      </c>
      <c r="K18" s="99">
        <f t="shared" si="7"/>
        <v>0</v>
      </c>
      <c r="L18" s="99">
        <f t="shared" si="7"/>
        <v>0</v>
      </c>
      <c r="M18" s="99">
        <f t="shared" si="7"/>
        <v>0</v>
      </c>
      <c r="N18" s="100">
        <f t="shared" si="1"/>
        <v>0</v>
      </c>
    </row>
    <row r="19" spans="1:14" ht="18" customHeight="1" thickTop="1" thickBot="1" x14ac:dyDescent="0.3">
      <c r="A19" s="2" t="s">
        <v>0</v>
      </c>
      <c r="B19" s="256" t="s">
        <v>0</v>
      </c>
      <c r="C19" s="256"/>
      <c r="D19" s="12" t="s">
        <v>0</v>
      </c>
      <c r="E19" s="12"/>
      <c r="F19" s="273" t="s">
        <v>17</v>
      </c>
      <c r="G19" s="273"/>
      <c r="H19" s="274"/>
      <c r="I19" s="101">
        <f>SUM(I13:I18)</f>
        <v>0</v>
      </c>
      <c r="J19" s="101">
        <f>SUM(J13:J18)</f>
        <v>0</v>
      </c>
      <c r="K19" s="101">
        <f t="shared" ref="K19" si="8">SUM(K13:K18)</f>
        <v>0</v>
      </c>
      <c r="L19" s="101">
        <f>SUM(L13:L18)</f>
        <v>0</v>
      </c>
      <c r="M19" s="101">
        <f>SUM(M13:M18)</f>
        <v>0</v>
      </c>
      <c r="N19" s="101">
        <f>SUM(N13:N18)</f>
        <v>0</v>
      </c>
    </row>
    <row r="20" spans="1:14" ht="6" customHeight="1" x14ac:dyDescent="0.25">
      <c r="B20" s="13"/>
      <c r="C20" s="13"/>
      <c r="D20" s="12"/>
      <c r="E20" s="12"/>
      <c r="F20" s="14"/>
      <c r="G20" s="14"/>
      <c r="H20" s="14"/>
      <c r="I20" s="102"/>
      <c r="J20" s="102"/>
      <c r="K20" s="102"/>
      <c r="L20" s="102"/>
      <c r="M20" s="102"/>
      <c r="N20" s="103"/>
    </row>
    <row r="21" spans="1:14" ht="21.75" customHeight="1" x14ac:dyDescent="0.25">
      <c r="A21" s="259" t="s">
        <v>23</v>
      </c>
      <c r="B21" s="259"/>
      <c r="C21" s="259"/>
      <c r="D21" s="12"/>
      <c r="E21" s="12"/>
      <c r="F21" s="12"/>
      <c r="G21" s="15"/>
      <c r="H21" s="16"/>
      <c r="I21" s="104"/>
      <c r="J21" s="104"/>
      <c r="K21" s="104"/>
      <c r="L21" s="104"/>
      <c r="M21" s="104"/>
      <c r="N21" s="102"/>
    </row>
    <row r="22" spans="1:14" ht="28.5" customHeight="1" x14ac:dyDescent="0.25">
      <c r="A22" s="17"/>
      <c r="B22" s="29" t="s">
        <v>24</v>
      </c>
      <c r="C22" s="30" t="s">
        <v>18</v>
      </c>
      <c r="D22" s="28" t="s">
        <v>13</v>
      </c>
      <c r="E22" s="28" t="s">
        <v>80</v>
      </c>
      <c r="F22" s="28" t="s">
        <v>19</v>
      </c>
      <c r="G22" s="204" t="s">
        <v>0</v>
      </c>
      <c r="H22" s="205" t="s">
        <v>0</v>
      </c>
      <c r="I22" s="105"/>
      <c r="J22" s="106"/>
      <c r="K22" s="106"/>
      <c r="L22" s="106"/>
      <c r="M22" s="106"/>
      <c r="N22" s="107"/>
    </row>
    <row r="23" spans="1:14" ht="21.75" customHeight="1" x14ac:dyDescent="0.25">
      <c r="B23" s="23">
        <v>1</v>
      </c>
      <c r="C23" s="44" t="s">
        <v>97</v>
      </c>
      <c r="D23" s="10">
        <v>0</v>
      </c>
      <c r="E23" s="87">
        <f>SUM((F23/12))</f>
        <v>0</v>
      </c>
      <c r="F23" s="83">
        <v>0</v>
      </c>
      <c r="G23" s="206" t="s">
        <v>0</v>
      </c>
      <c r="H23" s="207" t="s">
        <v>0</v>
      </c>
      <c r="I23" s="97">
        <f>SUM(D23/12)*F23</f>
        <v>0</v>
      </c>
      <c r="J23" s="97">
        <f>I23*1.03</f>
        <v>0</v>
      </c>
      <c r="K23" s="97">
        <f t="shared" ref="K23:K30" si="9">J23*1.03</f>
        <v>0</v>
      </c>
      <c r="L23" s="97">
        <f t="shared" ref="L23:M23" si="10">K23*1.03</f>
        <v>0</v>
      </c>
      <c r="M23" s="97">
        <f t="shared" si="10"/>
        <v>0</v>
      </c>
      <c r="N23" s="98">
        <f>+I23+J23+K23+L23+M23</f>
        <v>0</v>
      </c>
    </row>
    <row r="24" spans="1:14" x14ac:dyDescent="0.25">
      <c r="B24" s="23"/>
      <c r="C24" s="44" t="s">
        <v>127</v>
      </c>
      <c r="D24" s="10">
        <v>0</v>
      </c>
      <c r="E24" s="87">
        <f t="shared" ref="E24:E30" si="11">SUM((F24/12))</f>
        <v>0</v>
      </c>
      <c r="F24" s="83">
        <v>0</v>
      </c>
      <c r="G24" s="206" t="s">
        <v>0</v>
      </c>
      <c r="H24" s="207"/>
      <c r="I24" s="97">
        <f>SUM(D24/12)*F24</f>
        <v>0</v>
      </c>
      <c r="J24" s="97">
        <f t="shared" ref="J24:J30" si="12">I24*1.03</f>
        <v>0</v>
      </c>
      <c r="K24" s="97">
        <f t="shared" si="9"/>
        <v>0</v>
      </c>
      <c r="L24" s="97">
        <f t="shared" ref="L24:M24" si="13">K24*1.03</f>
        <v>0</v>
      </c>
      <c r="M24" s="97">
        <f t="shared" si="13"/>
        <v>0</v>
      </c>
      <c r="N24" s="98">
        <f>+I24+J24+K24+L24+M24</f>
        <v>0</v>
      </c>
    </row>
    <row r="25" spans="1:14" x14ac:dyDescent="0.25">
      <c r="B25" s="23"/>
      <c r="C25" s="44" t="s">
        <v>128</v>
      </c>
      <c r="D25" s="10">
        <v>0</v>
      </c>
      <c r="E25" s="87">
        <f t="shared" si="11"/>
        <v>0</v>
      </c>
      <c r="F25" s="83">
        <v>0</v>
      </c>
      <c r="G25" s="206" t="s">
        <v>0</v>
      </c>
      <c r="H25" s="207"/>
      <c r="I25" s="97">
        <f>SUM(D25/12)*F25</f>
        <v>0</v>
      </c>
      <c r="J25" s="97">
        <f t="shared" ref="J25" si="14">I25*1.03</f>
        <v>0</v>
      </c>
      <c r="K25" s="97">
        <f t="shared" ref="K25" si="15">J25*1.03</f>
        <v>0</v>
      </c>
      <c r="L25" s="97">
        <f t="shared" ref="L25" si="16">K25*1.03</f>
        <v>0</v>
      </c>
      <c r="M25" s="97">
        <f t="shared" ref="M25" si="17">L25*1.03</f>
        <v>0</v>
      </c>
      <c r="N25" s="98">
        <f>+I25+J25+K25+L25+M25</f>
        <v>0</v>
      </c>
    </row>
    <row r="26" spans="1:14" x14ac:dyDescent="0.25">
      <c r="B26" s="23"/>
      <c r="C26" s="18" t="s">
        <v>98</v>
      </c>
      <c r="D26" s="10">
        <v>0</v>
      </c>
      <c r="E26" s="87">
        <f t="shared" si="11"/>
        <v>0</v>
      </c>
      <c r="F26" s="83">
        <v>0</v>
      </c>
      <c r="G26" s="206"/>
      <c r="H26" s="207"/>
      <c r="I26" s="97">
        <f>SUM(D26/12)*F26</f>
        <v>0</v>
      </c>
      <c r="J26" s="97">
        <f>I26*1.03</f>
        <v>0</v>
      </c>
      <c r="K26" s="97">
        <f t="shared" si="9"/>
        <v>0</v>
      </c>
      <c r="L26" s="97">
        <f t="shared" ref="L26:M26" si="18">K26*1.03</f>
        <v>0</v>
      </c>
      <c r="M26" s="97">
        <f t="shared" si="18"/>
        <v>0</v>
      </c>
      <c r="N26" s="98">
        <f t="shared" ref="N26" si="19">+I26+J26+K26+L26+M26</f>
        <v>0</v>
      </c>
    </row>
    <row r="27" spans="1:14" x14ac:dyDescent="0.25">
      <c r="B27" s="23"/>
      <c r="C27" s="193" t="s">
        <v>99</v>
      </c>
      <c r="D27" s="10">
        <v>0</v>
      </c>
      <c r="E27" s="87">
        <f t="shared" si="11"/>
        <v>0</v>
      </c>
      <c r="F27" s="83">
        <v>0</v>
      </c>
      <c r="G27" s="206"/>
      <c r="H27" s="207"/>
      <c r="I27" s="97">
        <f t="shared" ref="I27" si="20">SUM(D27/12)*F27</f>
        <v>0</v>
      </c>
      <c r="J27" s="97">
        <f t="shared" ref="J27:J28" si="21">I27*1.03</f>
        <v>0</v>
      </c>
      <c r="K27" s="97">
        <f t="shared" ref="K27:K28" si="22">J27*1.03</f>
        <v>0</v>
      </c>
      <c r="L27" s="97">
        <f t="shared" ref="L27:L28" si="23">K27*1.03</f>
        <v>0</v>
      </c>
      <c r="M27" s="97">
        <f t="shared" ref="M27:M28" si="24">L27*1.03</f>
        <v>0</v>
      </c>
      <c r="N27" s="98">
        <f>+I27+J27+K27+L27+M27</f>
        <v>0</v>
      </c>
    </row>
    <row r="28" spans="1:14" x14ac:dyDescent="0.25">
      <c r="B28" s="23"/>
      <c r="C28" s="193" t="s">
        <v>100</v>
      </c>
      <c r="D28" s="10">
        <v>0</v>
      </c>
      <c r="E28" s="87">
        <f t="shared" si="11"/>
        <v>0</v>
      </c>
      <c r="F28" s="83">
        <v>0</v>
      </c>
      <c r="G28" s="206"/>
      <c r="H28" s="207"/>
      <c r="I28" s="97">
        <f>SUM(D28/12)*F28</f>
        <v>0</v>
      </c>
      <c r="J28" s="97">
        <f t="shared" si="21"/>
        <v>0</v>
      </c>
      <c r="K28" s="97">
        <f t="shared" si="22"/>
        <v>0</v>
      </c>
      <c r="L28" s="97">
        <f t="shared" si="23"/>
        <v>0</v>
      </c>
      <c r="M28" s="97">
        <f t="shared" si="24"/>
        <v>0</v>
      </c>
      <c r="N28" s="98">
        <f>+I28+J28+K28+L28+M28</f>
        <v>0</v>
      </c>
    </row>
    <row r="29" spans="1:14" x14ac:dyDescent="0.25">
      <c r="B29" s="23" t="s">
        <v>0</v>
      </c>
      <c r="C29" s="18" t="s">
        <v>26</v>
      </c>
      <c r="D29" s="10">
        <v>0</v>
      </c>
      <c r="E29" s="87">
        <f t="shared" si="11"/>
        <v>0</v>
      </c>
      <c r="F29" s="83">
        <v>0</v>
      </c>
      <c r="G29" s="206"/>
      <c r="H29" s="207"/>
      <c r="I29" s="97">
        <f>SUM(D29/12)*F29</f>
        <v>0</v>
      </c>
      <c r="J29" s="97">
        <f t="shared" si="12"/>
        <v>0</v>
      </c>
      <c r="K29" s="97">
        <f t="shared" si="9"/>
        <v>0</v>
      </c>
      <c r="L29" s="97">
        <f t="shared" ref="L29:M29" si="25">K29*1.03</f>
        <v>0</v>
      </c>
      <c r="M29" s="97">
        <f t="shared" si="25"/>
        <v>0</v>
      </c>
      <c r="N29" s="98">
        <f>+I29+J29+K29+L29+M29</f>
        <v>0</v>
      </c>
    </row>
    <row r="30" spans="1:14" x14ac:dyDescent="0.25">
      <c r="B30" s="23" t="s">
        <v>0</v>
      </c>
      <c r="C30" s="18" t="s">
        <v>25</v>
      </c>
      <c r="D30" s="10">
        <v>0</v>
      </c>
      <c r="E30" s="87">
        <f t="shared" si="11"/>
        <v>0</v>
      </c>
      <c r="F30" s="83">
        <v>0</v>
      </c>
      <c r="G30" s="206"/>
      <c r="H30" s="207"/>
      <c r="I30" s="97">
        <f>SUM(D30/12)*F30</f>
        <v>0</v>
      </c>
      <c r="J30" s="97">
        <f t="shared" si="12"/>
        <v>0</v>
      </c>
      <c r="K30" s="97">
        <f t="shared" si="9"/>
        <v>0</v>
      </c>
      <c r="L30" s="97">
        <f t="shared" ref="L30:M30" si="26">K30*1.03</f>
        <v>0</v>
      </c>
      <c r="M30" s="97">
        <f t="shared" si="26"/>
        <v>0</v>
      </c>
      <c r="N30" s="98">
        <f>+I30+J30+K30+L30+M30</f>
        <v>0</v>
      </c>
    </row>
    <row r="31" spans="1:14" x14ac:dyDescent="0.25">
      <c r="B31" s="23"/>
      <c r="C31" s="18"/>
      <c r="D31" s="10"/>
      <c r="E31" s="11"/>
      <c r="F31" s="83"/>
      <c r="G31" s="202"/>
      <c r="H31" s="203"/>
      <c r="I31" s="97"/>
      <c r="J31" s="97"/>
      <c r="K31" s="97"/>
      <c r="L31" s="97"/>
      <c r="M31" s="97"/>
      <c r="N31" s="98"/>
    </row>
    <row r="32" spans="1:14" x14ac:dyDescent="0.25">
      <c r="B32" s="23"/>
      <c r="C32" s="18"/>
      <c r="D32" s="10"/>
      <c r="E32" s="10"/>
      <c r="F32" s="10"/>
      <c r="G32" s="200"/>
      <c r="H32" s="201"/>
      <c r="I32" s="97"/>
      <c r="J32" s="97"/>
      <c r="K32" s="97"/>
      <c r="L32" s="97"/>
      <c r="M32" s="97"/>
      <c r="N32" s="98"/>
    </row>
    <row r="33" spans="1:14" x14ac:dyDescent="0.25">
      <c r="B33" s="23"/>
      <c r="C33" s="18"/>
      <c r="D33" s="31" t="s">
        <v>28</v>
      </c>
      <c r="E33" s="31"/>
      <c r="F33" s="31" t="s">
        <v>29</v>
      </c>
      <c r="G33" s="32" t="s">
        <v>30</v>
      </c>
      <c r="H33" s="208"/>
      <c r="I33" s="97"/>
      <c r="J33" s="97"/>
      <c r="K33" s="97"/>
      <c r="L33" s="97"/>
      <c r="M33" s="97"/>
      <c r="N33" s="98"/>
    </row>
    <row r="34" spans="1:14" x14ac:dyDescent="0.25">
      <c r="B34" s="23"/>
      <c r="C34" s="18" t="s">
        <v>124</v>
      </c>
      <c r="D34" s="10">
        <v>0</v>
      </c>
      <c r="E34" s="10"/>
      <c r="F34" s="10">
        <v>0</v>
      </c>
      <c r="G34" s="162">
        <v>0</v>
      </c>
      <c r="H34" s="209"/>
      <c r="I34" s="97">
        <f>SUM($D$34*$F$34*$G$34)</f>
        <v>0</v>
      </c>
      <c r="J34" s="97">
        <f>SUM($D$34*$F$34*$G$34)</f>
        <v>0</v>
      </c>
      <c r="K34" s="97">
        <f>SUM($D$34*$F$34*$G$34)</f>
        <v>0</v>
      </c>
      <c r="L34" s="97">
        <f>SUM($D$34*$F$34*$G$34)</f>
        <v>0</v>
      </c>
      <c r="M34" s="97">
        <f>SUM($D$34*$F$34*$G$34)</f>
        <v>0</v>
      </c>
      <c r="N34" s="98">
        <f>SUM(I34:M34)</f>
        <v>0</v>
      </c>
    </row>
    <row r="35" spans="1:14" x14ac:dyDescent="0.25">
      <c r="B35" s="23"/>
      <c r="C35" s="177" t="s">
        <v>125</v>
      </c>
      <c r="D35" s="10">
        <v>0</v>
      </c>
      <c r="E35" s="10"/>
      <c r="F35" s="10">
        <v>0</v>
      </c>
      <c r="G35" s="162">
        <v>0</v>
      </c>
      <c r="H35" s="209"/>
      <c r="I35" s="97">
        <f>SUM($D$35*$F$35*$G$35)</f>
        <v>0</v>
      </c>
      <c r="J35" s="97">
        <f>SUM($D$35*$F$35*$G$35)</f>
        <v>0</v>
      </c>
      <c r="K35" s="97">
        <f>SUM($D$35*$F$35*$G$35)</f>
        <v>0</v>
      </c>
      <c r="L35" s="97">
        <f>SUM($D$35*$F$35*$G$35)</f>
        <v>0</v>
      </c>
      <c r="M35" s="97">
        <f>SUM($D$35*$F$35*$G$35)</f>
        <v>0</v>
      </c>
      <c r="N35" s="98">
        <f>SUM(I35:M35)</f>
        <v>0</v>
      </c>
    </row>
    <row r="36" spans="1:14" x14ac:dyDescent="0.25">
      <c r="B36" s="23" t="s">
        <v>0</v>
      </c>
      <c r="C36" s="177" t="s">
        <v>126</v>
      </c>
      <c r="D36" s="10">
        <v>0</v>
      </c>
      <c r="E36" s="10"/>
      <c r="F36" s="10">
        <v>0</v>
      </c>
      <c r="G36" s="162">
        <v>0</v>
      </c>
      <c r="H36" s="209"/>
      <c r="I36" s="97">
        <f>SUM($D$36*$F$36*$G$36)</f>
        <v>0</v>
      </c>
      <c r="J36" s="97">
        <f t="shared" ref="J36:M36" si="27">SUM($D$36*$F$36*$G$36)</f>
        <v>0</v>
      </c>
      <c r="K36" s="97">
        <f t="shared" si="27"/>
        <v>0</v>
      </c>
      <c r="L36" s="97">
        <f t="shared" si="27"/>
        <v>0</v>
      </c>
      <c r="M36" s="97">
        <f t="shared" si="27"/>
        <v>0</v>
      </c>
      <c r="N36" s="98">
        <f>SUM(I36:M36)</f>
        <v>0</v>
      </c>
    </row>
    <row r="37" spans="1:14" ht="16.5" thickBot="1" x14ac:dyDescent="0.3">
      <c r="B37" s="48"/>
      <c r="C37" s="49"/>
      <c r="D37" s="45" t="s">
        <v>0</v>
      </c>
      <c r="E37" s="45"/>
      <c r="F37" s="45"/>
      <c r="G37" s="46"/>
      <c r="H37" s="47"/>
      <c r="I37" s="97"/>
      <c r="J37" s="97"/>
      <c r="K37" s="97"/>
      <c r="L37" s="97"/>
      <c r="M37" s="97"/>
      <c r="N37" s="98"/>
    </row>
    <row r="38" spans="1:14" ht="17.25" thickTop="1" thickBot="1" x14ac:dyDescent="0.3">
      <c r="B38" s="9"/>
      <c r="C38" s="13"/>
      <c r="D38" s="273" t="s">
        <v>27</v>
      </c>
      <c r="E38" s="273"/>
      <c r="F38" s="273"/>
      <c r="G38" s="273"/>
      <c r="H38" s="274"/>
      <c r="I38" s="178">
        <f>SUM(I23:I37)</f>
        <v>0</v>
      </c>
      <c r="J38" s="178">
        <f>SUM(J23:J37)</f>
        <v>0</v>
      </c>
      <c r="K38" s="178">
        <f>SUM(K23:K37)</f>
        <v>0</v>
      </c>
      <c r="L38" s="178">
        <f t="shared" ref="L38" si="28">SUM(L23:L37)</f>
        <v>0</v>
      </c>
      <c r="M38" s="178">
        <f>SUM(M23:M37)</f>
        <v>0</v>
      </c>
      <c r="N38" s="178">
        <f>SUM(N23:N37)</f>
        <v>0</v>
      </c>
    </row>
    <row r="39" spans="1:14" ht="16.5" thickBot="1" x14ac:dyDescent="0.3">
      <c r="B39" s="9"/>
      <c r="C39" s="13"/>
      <c r="D39" s="12"/>
      <c r="E39" s="12"/>
      <c r="F39" s="12"/>
      <c r="G39" s="15"/>
      <c r="H39" s="16"/>
      <c r="I39" s="108"/>
      <c r="J39" s="108"/>
      <c r="K39" s="108"/>
      <c r="L39" s="108"/>
      <c r="M39" s="108"/>
      <c r="N39" s="103"/>
    </row>
    <row r="40" spans="1:14" ht="17.25" thickTop="1" thickBot="1" x14ac:dyDescent="0.3">
      <c r="B40" s="9"/>
      <c r="C40" s="13"/>
      <c r="D40" s="249" t="s">
        <v>34</v>
      </c>
      <c r="E40" s="249"/>
      <c r="F40" s="249"/>
      <c r="G40" s="249"/>
      <c r="H40" s="250"/>
      <c r="I40" s="109">
        <f>+I19+I38</f>
        <v>0</v>
      </c>
      <c r="J40" s="109">
        <f>+J19+J38</f>
        <v>0</v>
      </c>
      <c r="K40" s="109">
        <f t="shared" ref="K40:M40" si="29">+K19+K38</f>
        <v>0</v>
      </c>
      <c r="L40" s="109">
        <f t="shared" si="29"/>
        <v>0</v>
      </c>
      <c r="M40" s="109">
        <f t="shared" si="29"/>
        <v>0</v>
      </c>
      <c r="N40" s="109">
        <f>+N19+N38</f>
        <v>0</v>
      </c>
    </row>
    <row r="41" spans="1:14" ht="6.75" customHeight="1" thickTop="1" x14ac:dyDescent="0.25">
      <c r="B41" s="9"/>
      <c r="C41" s="13"/>
      <c r="D41" s="25"/>
      <c r="E41" s="73"/>
      <c r="F41" s="25"/>
      <c r="G41" s="25"/>
      <c r="H41" s="25"/>
      <c r="I41" s="110"/>
      <c r="J41" s="110"/>
      <c r="K41" s="110"/>
      <c r="L41" s="110"/>
      <c r="M41" s="110"/>
      <c r="N41" s="111"/>
    </row>
    <row r="42" spans="1:14" x14ac:dyDescent="0.25">
      <c r="B42" s="9"/>
      <c r="C42" s="13"/>
      <c r="D42" s="25"/>
      <c r="E42" s="73"/>
      <c r="F42" s="25"/>
      <c r="G42" s="25"/>
      <c r="H42" s="25"/>
      <c r="I42" s="112"/>
      <c r="J42" s="112"/>
      <c r="K42" s="112"/>
      <c r="L42" s="112"/>
      <c r="M42" s="112"/>
      <c r="N42" s="113"/>
    </row>
    <row r="43" spans="1:14" x14ac:dyDescent="0.25">
      <c r="A43" s="259" t="s">
        <v>31</v>
      </c>
      <c r="B43" s="259" t="s">
        <v>6</v>
      </c>
      <c r="C43" s="259"/>
      <c r="D43" s="9"/>
      <c r="E43" s="9"/>
      <c r="F43" s="9"/>
      <c r="G43" s="19"/>
      <c r="H43" s="9"/>
      <c r="I43" s="104"/>
      <c r="J43" s="104"/>
      <c r="K43" s="104"/>
      <c r="L43" s="104"/>
      <c r="M43" s="104"/>
      <c r="N43" s="102"/>
    </row>
    <row r="44" spans="1:14" x14ac:dyDescent="0.25">
      <c r="B44" s="8"/>
      <c r="C44" s="9"/>
      <c r="D44" s="19" t="s">
        <v>7</v>
      </c>
      <c r="E44" s="19"/>
      <c r="F44" s="19"/>
      <c r="G44" s="12"/>
      <c r="H44" s="9"/>
      <c r="I44" s="104"/>
      <c r="J44" s="104"/>
      <c r="K44" s="104"/>
      <c r="L44" s="104"/>
      <c r="M44" s="104"/>
      <c r="N44" s="114"/>
    </row>
    <row r="45" spans="1:14" x14ac:dyDescent="0.25">
      <c r="B45" s="275" t="str">
        <f t="shared" ref="B45:B50" si="30">+B13</f>
        <v>PI -</v>
      </c>
      <c r="C45" s="276"/>
      <c r="D45" s="43">
        <v>0</v>
      </c>
      <c r="E45" s="210"/>
      <c r="F45" s="211"/>
      <c r="G45" s="211"/>
      <c r="H45" s="212"/>
      <c r="I45" s="115">
        <f>+I13*$D$45</f>
        <v>0</v>
      </c>
      <c r="J45" s="115">
        <f>J13*$D$45</f>
        <v>0</v>
      </c>
      <c r="K45" s="115">
        <f>K13*$D$45</f>
        <v>0</v>
      </c>
      <c r="L45" s="115">
        <f>L13*$D$45</f>
        <v>0</v>
      </c>
      <c r="M45" s="115">
        <f>M13*$D$45</f>
        <v>0</v>
      </c>
      <c r="N45" s="116">
        <f>+I45+J45+K45+L45+M45</f>
        <v>0</v>
      </c>
    </row>
    <row r="46" spans="1:14" x14ac:dyDescent="0.25">
      <c r="B46" s="256" t="str">
        <f t="shared" si="30"/>
        <v>Co-PI</v>
      </c>
      <c r="C46" s="270" t="str">
        <f>+B14</f>
        <v>Co-PI</v>
      </c>
      <c r="D46" s="11">
        <v>0</v>
      </c>
      <c r="E46" s="213"/>
      <c r="F46" s="214"/>
      <c r="G46" s="214"/>
      <c r="H46" s="215"/>
      <c r="I46" s="117">
        <f>+I14*$D$46</f>
        <v>0</v>
      </c>
      <c r="J46" s="117">
        <f>+J14*$D$46</f>
        <v>0</v>
      </c>
      <c r="K46" s="117">
        <f>+K14*$D$46</f>
        <v>0</v>
      </c>
      <c r="L46" s="117">
        <f>+L14*$D$46</f>
        <v>0</v>
      </c>
      <c r="M46" s="117">
        <f>+M14*$D$46</f>
        <v>0</v>
      </c>
      <c r="N46" s="118">
        <f t="shared" ref="N46:N49" si="31">+I46+J46+K46+L46+M46</f>
        <v>0</v>
      </c>
    </row>
    <row r="47" spans="1:14" x14ac:dyDescent="0.25">
      <c r="B47" s="256">
        <f t="shared" si="30"/>
        <v>0</v>
      </c>
      <c r="C47" s="270">
        <f>+B15</f>
        <v>0</v>
      </c>
      <c r="D47" s="11">
        <v>0</v>
      </c>
      <c r="E47" s="213"/>
      <c r="F47" s="214"/>
      <c r="G47" s="214"/>
      <c r="H47" s="215"/>
      <c r="I47" s="117">
        <f>+I15*$D$47</f>
        <v>0</v>
      </c>
      <c r="J47" s="117">
        <f>+J15*$D$47</f>
        <v>0</v>
      </c>
      <c r="K47" s="117">
        <f t="shared" ref="K47:M47" si="32">+K15*$D$47</f>
        <v>0</v>
      </c>
      <c r="L47" s="117">
        <f t="shared" si="32"/>
        <v>0</v>
      </c>
      <c r="M47" s="117">
        <f t="shared" si="32"/>
        <v>0</v>
      </c>
      <c r="N47" s="118">
        <f t="shared" si="31"/>
        <v>0</v>
      </c>
    </row>
    <row r="48" spans="1:14" x14ac:dyDescent="0.25">
      <c r="B48" s="256">
        <f t="shared" si="30"/>
        <v>0</v>
      </c>
      <c r="C48" s="270"/>
      <c r="D48" s="11">
        <v>0</v>
      </c>
      <c r="E48" s="213"/>
      <c r="F48" s="214"/>
      <c r="G48" s="214"/>
      <c r="H48" s="215" t="s">
        <v>0</v>
      </c>
      <c r="I48" s="117">
        <f>+I16*$D$48</f>
        <v>0</v>
      </c>
      <c r="J48" s="117">
        <f t="shared" ref="J48:M48" si="33">+J16*$D$48</f>
        <v>0</v>
      </c>
      <c r="K48" s="117">
        <f t="shared" si="33"/>
        <v>0</v>
      </c>
      <c r="L48" s="117">
        <f t="shared" si="33"/>
        <v>0</v>
      </c>
      <c r="M48" s="117">
        <f t="shared" si="33"/>
        <v>0</v>
      </c>
      <c r="N48" s="118">
        <f>+I48+J48+K48+L48+M48</f>
        <v>0</v>
      </c>
    </row>
    <row r="49" spans="2:16" x14ac:dyDescent="0.25">
      <c r="B49" s="256">
        <f t="shared" si="30"/>
        <v>0</v>
      </c>
      <c r="C49" s="270"/>
      <c r="D49" s="11">
        <v>0</v>
      </c>
      <c r="E49" s="213"/>
      <c r="F49" s="214"/>
      <c r="G49" s="214"/>
      <c r="H49" s="215"/>
      <c r="I49" s="117">
        <f>+I17*$D$49</f>
        <v>0</v>
      </c>
      <c r="J49" s="117">
        <f t="shared" ref="J49:M49" si="34">+J17*$D$49</f>
        <v>0</v>
      </c>
      <c r="K49" s="117">
        <f t="shared" si="34"/>
        <v>0</v>
      </c>
      <c r="L49" s="117">
        <f t="shared" si="34"/>
        <v>0</v>
      </c>
      <c r="M49" s="117">
        <f t="shared" si="34"/>
        <v>0</v>
      </c>
      <c r="N49" s="118">
        <f t="shared" si="31"/>
        <v>0</v>
      </c>
      <c r="P49" s="2" t="s">
        <v>0</v>
      </c>
    </row>
    <row r="50" spans="2:16" x14ac:dyDescent="0.25">
      <c r="B50" s="256">
        <f t="shared" si="30"/>
        <v>0</v>
      </c>
      <c r="C50" s="270"/>
      <c r="D50" s="11">
        <v>0</v>
      </c>
      <c r="E50" s="213"/>
      <c r="F50" s="214"/>
      <c r="G50" s="214"/>
      <c r="H50" s="215"/>
      <c r="I50" s="117">
        <f>+I18*$D$50</f>
        <v>0</v>
      </c>
      <c r="J50" s="117">
        <f t="shared" ref="J50:M50" si="35">+J18*$D$50</f>
        <v>0</v>
      </c>
      <c r="K50" s="117">
        <f>+K18*$D$50</f>
        <v>0</v>
      </c>
      <c r="L50" s="117">
        <f t="shared" si="35"/>
        <v>0</v>
      </c>
      <c r="M50" s="117">
        <f t="shared" si="35"/>
        <v>0</v>
      </c>
      <c r="N50" s="118">
        <f t="shared" ref="N50:N59" si="36">+I50+J50+K50+L50+M50</f>
        <v>0</v>
      </c>
    </row>
    <row r="51" spans="2:16" x14ac:dyDescent="0.25">
      <c r="B51" s="256" t="str">
        <f>+C23</f>
        <v>Faculty Research Assistant</v>
      </c>
      <c r="C51" s="270" t="e">
        <f>+#REF!</f>
        <v>#REF!</v>
      </c>
      <c r="D51" s="11">
        <v>0</v>
      </c>
      <c r="E51" s="213"/>
      <c r="F51" s="214"/>
      <c r="G51" s="214"/>
      <c r="H51" s="215"/>
      <c r="I51" s="117">
        <f>+I23*$D$51</f>
        <v>0</v>
      </c>
      <c r="J51" s="117">
        <f t="shared" ref="J51:M51" si="37">+J23*$D$51</f>
        <v>0</v>
      </c>
      <c r="K51" s="117">
        <f t="shared" si="37"/>
        <v>0</v>
      </c>
      <c r="L51" s="117">
        <f t="shared" si="37"/>
        <v>0</v>
      </c>
      <c r="M51" s="117">
        <f t="shared" si="37"/>
        <v>0</v>
      </c>
      <c r="N51" s="118">
        <f>+I51+J51+K51+L51+M51</f>
        <v>0</v>
      </c>
    </row>
    <row r="52" spans="2:16" x14ac:dyDescent="0.25">
      <c r="B52" s="256" t="str">
        <f>+C24</f>
        <v>Post Doc 1</v>
      </c>
      <c r="C52" s="270" t="e">
        <f>+#REF!</f>
        <v>#REF!</v>
      </c>
      <c r="D52" s="11">
        <v>0</v>
      </c>
      <c r="E52" s="213"/>
      <c r="F52" s="214"/>
      <c r="G52" s="214"/>
      <c r="H52" s="215"/>
      <c r="I52" s="117">
        <f>+I24*$D$52</f>
        <v>0</v>
      </c>
      <c r="J52" s="117">
        <f t="shared" ref="J52:M52" si="38">+J24*$D$52</f>
        <v>0</v>
      </c>
      <c r="K52" s="117">
        <f t="shared" si="38"/>
        <v>0</v>
      </c>
      <c r="L52" s="117">
        <f t="shared" si="38"/>
        <v>0</v>
      </c>
      <c r="M52" s="117">
        <f t="shared" si="38"/>
        <v>0</v>
      </c>
      <c r="N52" s="118">
        <f t="shared" si="36"/>
        <v>0</v>
      </c>
    </row>
    <row r="53" spans="2:16" x14ac:dyDescent="0.25">
      <c r="B53" s="256" t="str">
        <f t="shared" ref="B53:B55" si="39">+C25</f>
        <v>Post Doc 2</v>
      </c>
      <c r="C53" s="270" t="e">
        <f>+#REF!</f>
        <v>#REF!</v>
      </c>
      <c r="D53" s="11">
        <v>0</v>
      </c>
      <c r="E53" s="213"/>
      <c r="F53" s="214"/>
      <c r="G53" s="214"/>
      <c r="H53" s="215"/>
      <c r="I53" s="117">
        <f>+I25*$D$53</f>
        <v>0</v>
      </c>
      <c r="J53" s="117">
        <f>+J25*$D$53</f>
        <v>0</v>
      </c>
      <c r="K53" s="117">
        <f t="shared" ref="K53:M53" si="40">+K25*$D$53</f>
        <v>0</v>
      </c>
      <c r="L53" s="117">
        <f t="shared" si="40"/>
        <v>0</v>
      </c>
      <c r="M53" s="117">
        <f t="shared" si="40"/>
        <v>0</v>
      </c>
      <c r="N53" s="118">
        <f t="shared" si="36"/>
        <v>0</v>
      </c>
    </row>
    <row r="54" spans="2:16" x14ac:dyDescent="0.25">
      <c r="B54" s="256" t="str">
        <f t="shared" si="39"/>
        <v>Graduate Student 1</v>
      </c>
      <c r="C54" s="270" t="e">
        <f>+#REF!</f>
        <v>#REF!</v>
      </c>
      <c r="D54" s="11">
        <v>0</v>
      </c>
      <c r="E54" s="213"/>
      <c r="F54" s="214"/>
      <c r="G54" s="214"/>
      <c r="H54" s="215"/>
      <c r="I54" s="117">
        <f>+I26*$D$54</f>
        <v>0</v>
      </c>
      <c r="J54" s="117">
        <f>+J26*$D$54</f>
        <v>0</v>
      </c>
      <c r="K54" s="117">
        <f>+K26*$D$54</f>
        <v>0</v>
      </c>
      <c r="L54" s="117">
        <f t="shared" ref="L54:M54" si="41">+L26*$D$54</f>
        <v>0</v>
      </c>
      <c r="M54" s="117">
        <f t="shared" si="41"/>
        <v>0</v>
      </c>
      <c r="N54" s="118">
        <f t="shared" si="36"/>
        <v>0</v>
      </c>
    </row>
    <row r="55" spans="2:16" x14ac:dyDescent="0.25">
      <c r="B55" s="256" t="str">
        <f t="shared" si="39"/>
        <v>Graduate Student 2</v>
      </c>
      <c r="C55" s="270" t="e">
        <f>+#REF!</f>
        <v>#REF!</v>
      </c>
      <c r="D55" s="11">
        <v>0</v>
      </c>
      <c r="E55" s="213"/>
      <c r="F55" s="214"/>
      <c r="G55" s="214"/>
      <c r="H55" s="215"/>
      <c r="I55" s="117">
        <f>+I27*$D$55</f>
        <v>0</v>
      </c>
      <c r="J55" s="117">
        <f t="shared" ref="J55:M55" si="42">+J27*$D$55</f>
        <v>0</v>
      </c>
      <c r="K55" s="117">
        <f t="shared" si="42"/>
        <v>0</v>
      </c>
      <c r="L55" s="117">
        <f t="shared" si="42"/>
        <v>0</v>
      </c>
      <c r="M55" s="117">
        <f t="shared" si="42"/>
        <v>0</v>
      </c>
      <c r="N55" s="118">
        <f t="shared" si="36"/>
        <v>0</v>
      </c>
    </row>
    <row r="56" spans="2:16" x14ac:dyDescent="0.25">
      <c r="B56" s="256" t="str">
        <f>+C28</f>
        <v>Graduate Student 3</v>
      </c>
      <c r="C56" s="270" t="e">
        <f>+#REF!</f>
        <v>#REF!</v>
      </c>
      <c r="D56" s="11">
        <v>0</v>
      </c>
      <c r="E56" s="213"/>
      <c r="F56" s="214"/>
      <c r="G56" s="214"/>
      <c r="H56" s="215"/>
      <c r="I56" s="117">
        <f>+I28*$D$56</f>
        <v>0</v>
      </c>
      <c r="J56" s="117">
        <f t="shared" ref="J56:M56" si="43">+J28*$D$56</f>
        <v>0</v>
      </c>
      <c r="K56" s="117">
        <f t="shared" si="43"/>
        <v>0</v>
      </c>
      <c r="L56" s="117">
        <f t="shared" si="43"/>
        <v>0</v>
      </c>
      <c r="M56" s="117">
        <f t="shared" si="43"/>
        <v>0</v>
      </c>
      <c r="N56" s="118">
        <f t="shared" si="36"/>
        <v>0</v>
      </c>
    </row>
    <row r="57" spans="2:16" x14ac:dyDescent="0.25">
      <c r="B57" s="256" t="str">
        <f>+C29</f>
        <v xml:space="preserve">Technician </v>
      </c>
      <c r="C57" s="270" t="e">
        <f>+#REF!</f>
        <v>#REF!</v>
      </c>
      <c r="D57" s="11">
        <v>0</v>
      </c>
      <c r="E57" s="213"/>
      <c r="F57" s="214"/>
      <c r="G57" s="214"/>
      <c r="H57" s="215"/>
      <c r="I57" s="117">
        <f>+I29*$D$57</f>
        <v>0</v>
      </c>
      <c r="J57" s="117">
        <f t="shared" ref="J57:M57" si="44">+J29*$D$57</f>
        <v>0</v>
      </c>
      <c r="K57" s="117">
        <f t="shared" si="44"/>
        <v>0</v>
      </c>
      <c r="L57" s="117">
        <f t="shared" si="44"/>
        <v>0</v>
      </c>
      <c r="M57" s="117">
        <f t="shared" si="44"/>
        <v>0</v>
      </c>
      <c r="N57" s="118">
        <f t="shared" si="36"/>
        <v>0</v>
      </c>
    </row>
    <row r="58" spans="2:16" x14ac:dyDescent="0.25">
      <c r="B58" s="256" t="str">
        <f t="shared" ref="B58" si="45">+C30</f>
        <v>Secretarial/Clerical</v>
      </c>
      <c r="C58" s="270" t="e">
        <f>+#REF!</f>
        <v>#REF!</v>
      </c>
      <c r="D58" s="11">
        <v>0</v>
      </c>
      <c r="E58" s="213"/>
      <c r="F58" s="214"/>
      <c r="G58" s="214"/>
      <c r="H58" s="215"/>
      <c r="I58" s="117">
        <f>+I30*$D$58</f>
        <v>0</v>
      </c>
      <c r="J58" s="117">
        <f t="shared" ref="J58:M58" si="46">+J30*$D$58</f>
        <v>0</v>
      </c>
      <c r="K58" s="117">
        <f t="shared" si="46"/>
        <v>0</v>
      </c>
      <c r="L58" s="117">
        <f t="shared" si="46"/>
        <v>0</v>
      </c>
      <c r="M58" s="117">
        <f t="shared" si="46"/>
        <v>0</v>
      </c>
      <c r="N58" s="118">
        <f t="shared" si="36"/>
        <v>0</v>
      </c>
    </row>
    <row r="59" spans="2:16" x14ac:dyDescent="0.25">
      <c r="B59" s="256" t="str">
        <f>+C34</f>
        <v>Hourly Student 1</v>
      </c>
      <c r="C59" s="270" t="e">
        <f>+#REF!</f>
        <v>#REF!</v>
      </c>
      <c r="D59" s="11">
        <v>0</v>
      </c>
      <c r="E59" s="213"/>
      <c r="F59" s="214"/>
      <c r="G59" s="214"/>
      <c r="H59" s="215"/>
      <c r="I59" s="117">
        <f>+I34*$D$59</f>
        <v>0</v>
      </c>
      <c r="J59" s="117">
        <f t="shared" ref="J59:M59" si="47">+J34*$D$59</f>
        <v>0</v>
      </c>
      <c r="K59" s="117">
        <f t="shared" si="47"/>
        <v>0</v>
      </c>
      <c r="L59" s="117">
        <f t="shared" si="47"/>
        <v>0</v>
      </c>
      <c r="M59" s="117">
        <f t="shared" si="47"/>
        <v>0</v>
      </c>
      <c r="N59" s="118">
        <f t="shared" si="36"/>
        <v>0</v>
      </c>
    </row>
    <row r="60" spans="2:16" x14ac:dyDescent="0.25">
      <c r="B60" s="256" t="str">
        <f t="shared" ref="B60:B61" si="48">+C35</f>
        <v>Hourly Student 2</v>
      </c>
      <c r="C60" s="270" t="e">
        <f>+#REF!</f>
        <v>#REF!</v>
      </c>
      <c r="D60" s="11">
        <v>0</v>
      </c>
      <c r="E60" s="213"/>
      <c r="F60" s="214"/>
      <c r="G60" s="214"/>
      <c r="H60" s="215"/>
      <c r="I60" s="117">
        <f>+I35*$D$60</f>
        <v>0</v>
      </c>
      <c r="J60" s="117">
        <f t="shared" ref="J60:M60" si="49">+J35*$D$60</f>
        <v>0</v>
      </c>
      <c r="K60" s="117">
        <f t="shared" si="49"/>
        <v>0</v>
      </c>
      <c r="L60" s="117">
        <f t="shared" si="49"/>
        <v>0</v>
      </c>
      <c r="M60" s="117">
        <f t="shared" si="49"/>
        <v>0</v>
      </c>
      <c r="N60" s="118">
        <f>+I60+J60+K60+L60+M60</f>
        <v>0</v>
      </c>
    </row>
    <row r="61" spans="2:16" ht="16.5" thickBot="1" x14ac:dyDescent="0.3">
      <c r="B61" s="271" t="str">
        <f t="shared" si="48"/>
        <v>Hourly Student 3</v>
      </c>
      <c r="C61" s="272" t="e">
        <f>+#REF!</f>
        <v>#REF!</v>
      </c>
      <c r="D61" s="47">
        <v>0</v>
      </c>
      <c r="E61" s="216"/>
      <c r="F61" s="217"/>
      <c r="G61" s="217"/>
      <c r="H61" s="218"/>
      <c r="I61" s="119">
        <f>+I36*$D$61</f>
        <v>0</v>
      </c>
      <c r="J61" s="119">
        <f t="shared" ref="J61:M61" si="50">+J36*$D$61</f>
        <v>0</v>
      </c>
      <c r="K61" s="119">
        <f t="shared" si="50"/>
        <v>0</v>
      </c>
      <c r="L61" s="119">
        <f t="shared" si="50"/>
        <v>0</v>
      </c>
      <c r="M61" s="119">
        <f t="shared" si="50"/>
        <v>0</v>
      </c>
      <c r="N61" s="120">
        <f>+I61+J61+K61+L61+M61</f>
        <v>0</v>
      </c>
    </row>
    <row r="62" spans="2:16" ht="17.25" thickTop="1" thickBot="1" x14ac:dyDescent="0.3">
      <c r="B62" s="9"/>
      <c r="C62" s="13"/>
      <c r="D62" s="14" t="s">
        <v>0</v>
      </c>
      <c r="E62" s="74"/>
      <c r="F62" s="14"/>
      <c r="G62" s="277" t="s">
        <v>32</v>
      </c>
      <c r="H62" s="278"/>
      <c r="I62" s="121">
        <f>SUM(I45:I61)</f>
        <v>0</v>
      </c>
      <c r="J62" s="122">
        <f t="shared" ref="J62:N62" si="51">SUM(J45:J61)</f>
        <v>0</v>
      </c>
      <c r="K62" s="122">
        <f t="shared" si="51"/>
        <v>0</v>
      </c>
      <c r="L62" s="122">
        <f t="shared" si="51"/>
        <v>0</v>
      </c>
      <c r="M62" s="122">
        <f t="shared" si="51"/>
        <v>0</v>
      </c>
      <c r="N62" s="101">
        <f t="shared" si="51"/>
        <v>0</v>
      </c>
    </row>
    <row r="63" spans="2:16" ht="16.5" thickBot="1" x14ac:dyDescent="0.3">
      <c r="B63" s="9"/>
      <c r="C63" s="13"/>
      <c r="D63" s="14"/>
      <c r="E63" s="74"/>
      <c r="F63" s="14"/>
      <c r="G63" s="24"/>
      <c r="H63" s="24"/>
      <c r="I63" s="108"/>
      <c r="J63" s="108"/>
      <c r="K63" s="108"/>
      <c r="L63" s="108"/>
      <c r="M63" s="108"/>
      <c r="N63" s="123"/>
    </row>
    <row r="64" spans="2:16" ht="17.25" thickTop="1" thickBot="1" x14ac:dyDescent="0.3">
      <c r="B64" s="249" t="s">
        <v>33</v>
      </c>
      <c r="C64" s="249"/>
      <c r="D64" s="249"/>
      <c r="E64" s="249"/>
      <c r="F64" s="249"/>
      <c r="G64" s="249"/>
      <c r="H64" s="250"/>
      <c r="I64" s="109">
        <f>+I40+I62</f>
        <v>0</v>
      </c>
      <c r="J64" s="109">
        <f t="shared" ref="J64:N64" si="52">+J40+J62</f>
        <v>0</v>
      </c>
      <c r="K64" s="109">
        <f t="shared" si="52"/>
        <v>0</v>
      </c>
      <c r="L64" s="109">
        <f t="shared" si="52"/>
        <v>0</v>
      </c>
      <c r="M64" s="109">
        <f t="shared" si="52"/>
        <v>0</v>
      </c>
      <c r="N64" s="109">
        <f t="shared" si="52"/>
        <v>0</v>
      </c>
    </row>
    <row r="65" spans="1:14" ht="16.5" thickTop="1" x14ac:dyDescent="0.25">
      <c r="B65" s="9"/>
      <c r="C65" s="9"/>
      <c r="D65" s="9"/>
      <c r="E65" s="9"/>
      <c r="F65" s="9"/>
      <c r="G65" s="9"/>
      <c r="H65" s="9"/>
      <c r="I65" s="104"/>
      <c r="J65" s="104"/>
      <c r="K65" s="104"/>
      <c r="L65" s="104"/>
      <c r="M65" s="104"/>
      <c r="N65" s="124"/>
    </row>
    <row r="66" spans="1:14" x14ac:dyDescent="0.25">
      <c r="A66" s="259" t="s">
        <v>35</v>
      </c>
      <c r="B66" s="259" t="s">
        <v>6</v>
      </c>
      <c r="C66" s="259"/>
      <c r="D66" s="9"/>
      <c r="E66" s="9"/>
      <c r="F66" s="9"/>
      <c r="G66" s="19"/>
      <c r="H66" s="9"/>
      <c r="I66" s="104"/>
      <c r="J66" s="104"/>
      <c r="K66" s="104"/>
      <c r="L66" s="104"/>
      <c r="M66" s="104"/>
      <c r="N66" s="102"/>
    </row>
    <row r="67" spans="1:14" x14ac:dyDescent="0.25">
      <c r="A67" s="33" t="s">
        <v>0</v>
      </c>
      <c r="B67" s="188" t="s">
        <v>69</v>
      </c>
      <c r="C67" s="188"/>
      <c r="D67" s="9"/>
      <c r="E67" s="9"/>
      <c r="F67" s="9"/>
      <c r="G67" s="19"/>
      <c r="H67" s="9"/>
      <c r="I67" s="104"/>
      <c r="J67" s="104"/>
      <c r="K67" s="104"/>
      <c r="L67" s="104"/>
      <c r="M67" s="104"/>
      <c r="N67" s="114"/>
    </row>
    <row r="68" spans="1:14" x14ac:dyDescent="0.25">
      <c r="B68" s="262" t="s">
        <v>0</v>
      </c>
      <c r="C68" s="262"/>
      <c r="D68" s="262"/>
      <c r="E68" s="262"/>
      <c r="F68" s="262"/>
      <c r="G68" s="262"/>
      <c r="H68" s="263"/>
      <c r="I68" s="125">
        <v>0</v>
      </c>
      <c r="J68" s="125">
        <v>0</v>
      </c>
      <c r="K68" s="125">
        <v>0</v>
      </c>
      <c r="L68" s="125">
        <v>0</v>
      </c>
      <c r="M68" s="125">
        <v>0</v>
      </c>
      <c r="N68" s="126">
        <f>+I68+J68+K68+L68+M68</f>
        <v>0</v>
      </c>
    </row>
    <row r="69" spans="1:14" x14ac:dyDescent="0.25">
      <c r="B69" s="262"/>
      <c r="C69" s="262"/>
      <c r="D69" s="262"/>
      <c r="E69" s="262"/>
      <c r="F69" s="262"/>
      <c r="G69" s="262"/>
      <c r="H69" s="263"/>
      <c r="I69" s="125">
        <v>0</v>
      </c>
      <c r="J69" s="125">
        <v>0</v>
      </c>
      <c r="K69" s="125">
        <v>0</v>
      </c>
      <c r="L69" s="125">
        <v>0</v>
      </c>
      <c r="M69" s="125">
        <v>0</v>
      </c>
      <c r="N69" s="126">
        <f>+I69+J69+K69+L69+M69</f>
        <v>0</v>
      </c>
    </row>
    <row r="70" spans="1:14" x14ac:dyDescent="0.25">
      <c r="B70" s="262"/>
      <c r="C70" s="262"/>
      <c r="D70" s="262"/>
      <c r="E70" s="262"/>
      <c r="F70" s="262"/>
      <c r="G70" s="262"/>
      <c r="H70" s="263"/>
      <c r="I70" s="125">
        <v>0</v>
      </c>
      <c r="J70" s="125">
        <v>0</v>
      </c>
      <c r="K70" s="125">
        <v>0</v>
      </c>
      <c r="L70" s="125">
        <v>0</v>
      </c>
      <c r="M70" s="125">
        <v>0</v>
      </c>
      <c r="N70" s="126">
        <f>+I70+J70+K70+L70+M70</f>
        <v>0</v>
      </c>
    </row>
    <row r="71" spans="1:14" x14ac:dyDescent="0.25">
      <c r="B71" s="266"/>
      <c r="C71" s="266"/>
      <c r="D71" s="266"/>
      <c r="E71" s="266"/>
      <c r="F71" s="266"/>
      <c r="G71" s="266"/>
      <c r="H71" s="267"/>
      <c r="I71" s="125">
        <v>0</v>
      </c>
      <c r="J71" s="125">
        <v>0</v>
      </c>
      <c r="K71" s="125">
        <v>0</v>
      </c>
      <c r="L71" s="125">
        <v>0</v>
      </c>
      <c r="M71" s="125">
        <v>0</v>
      </c>
      <c r="N71" s="126">
        <f t="shared" ref="N71" si="53">+I71+J71+K71+L71+M71</f>
        <v>0</v>
      </c>
    </row>
    <row r="72" spans="1:14" ht="16.5" thickBot="1" x14ac:dyDescent="0.3">
      <c r="B72" s="268"/>
      <c r="C72" s="268"/>
      <c r="D72" s="268"/>
      <c r="E72" s="268"/>
      <c r="F72" s="268"/>
      <c r="G72" s="268"/>
      <c r="H72" s="269"/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8">
        <f>+I72+J72+K72+L72+M72</f>
        <v>0</v>
      </c>
    </row>
    <row r="73" spans="1:14" ht="17.25" thickTop="1" thickBot="1" x14ac:dyDescent="0.3">
      <c r="B73" s="9"/>
      <c r="C73" s="13"/>
      <c r="D73" s="14" t="s">
        <v>0</v>
      </c>
      <c r="E73" s="74"/>
      <c r="F73" s="14"/>
      <c r="G73" s="249" t="s">
        <v>36</v>
      </c>
      <c r="H73" s="249"/>
      <c r="I73" s="129">
        <f>SUM(I68:I72)</f>
        <v>0</v>
      </c>
      <c r="J73" s="129">
        <f>SUM(J68:J72)</f>
        <v>0</v>
      </c>
      <c r="K73" s="129">
        <f t="shared" ref="K73:M73" si="54">SUM(K68:K72)</f>
        <v>0</v>
      </c>
      <c r="L73" s="129">
        <f t="shared" si="54"/>
        <v>0</v>
      </c>
      <c r="M73" s="129">
        <f t="shared" si="54"/>
        <v>0</v>
      </c>
      <c r="N73" s="129">
        <f>SUM(N68:N72)</f>
        <v>0</v>
      </c>
    </row>
    <row r="74" spans="1:14" ht="5.25" customHeight="1" x14ac:dyDescent="0.25">
      <c r="B74" s="9"/>
      <c r="C74" s="13"/>
      <c r="D74" s="14"/>
      <c r="E74" s="74"/>
      <c r="F74" s="14"/>
      <c r="G74" s="24"/>
      <c r="H74" s="34"/>
      <c r="I74" s="130"/>
      <c r="J74" s="130"/>
      <c r="K74" s="130"/>
      <c r="L74" s="130"/>
      <c r="M74" s="130"/>
      <c r="N74" s="131"/>
    </row>
    <row r="75" spans="1:14" x14ac:dyDescent="0.25">
      <c r="B75" s="256"/>
      <c r="C75" s="256"/>
      <c r="D75" s="256"/>
      <c r="E75" s="72"/>
      <c r="F75" s="13"/>
      <c r="G75" s="9"/>
      <c r="H75" s="9"/>
      <c r="I75" s="104"/>
      <c r="J75" s="104"/>
      <c r="K75" s="104"/>
      <c r="L75" s="104"/>
      <c r="M75" s="104"/>
      <c r="N75" s="102"/>
    </row>
    <row r="76" spans="1:14" x14ac:dyDescent="0.25">
      <c r="A76" s="259" t="s">
        <v>37</v>
      </c>
      <c r="B76" s="259" t="s">
        <v>6</v>
      </c>
      <c r="C76" s="259"/>
      <c r="D76" s="9"/>
      <c r="E76" s="9"/>
      <c r="F76" s="9"/>
      <c r="G76" s="19"/>
      <c r="H76" s="9"/>
      <c r="I76" s="104"/>
      <c r="J76" s="104"/>
      <c r="K76" s="104"/>
      <c r="L76" s="104"/>
      <c r="M76" s="104"/>
      <c r="N76" s="102"/>
    </row>
    <row r="77" spans="1:14" x14ac:dyDescent="0.25">
      <c r="B77" s="263" t="s">
        <v>38</v>
      </c>
      <c r="C77" s="264"/>
      <c r="D77" s="264"/>
      <c r="E77" s="264"/>
      <c r="F77" s="264"/>
      <c r="G77" s="264"/>
      <c r="H77" s="264"/>
      <c r="I77" s="125">
        <v>0</v>
      </c>
      <c r="J77" s="125">
        <v>0</v>
      </c>
      <c r="K77" s="125">
        <v>0</v>
      </c>
      <c r="L77" s="125">
        <v>0</v>
      </c>
      <c r="M77" s="125">
        <v>0</v>
      </c>
      <c r="N77" s="126">
        <f>+I77+J77+K77+L77+M77</f>
        <v>0</v>
      </c>
    </row>
    <row r="78" spans="1:14" ht="16.5" thickBot="1" x14ac:dyDescent="0.3">
      <c r="B78" s="263" t="s">
        <v>39</v>
      </c>
      <c r="C78" s="264"/>
      <c r="D78" s="264"/>
      <c r="E78" s="264"/>
      <c r="F78" s="264"/>
      <c r="G78" s="264"/>
      <c r="H78" s="264"/>
      <c r="I78" s="125">
        <v>0</v>
      </c>
      <c r="J78" s="125">
        <v>0</v>
      </c>
      <c r="K78" s="125">
        <v>0</v>
      </c>
      <c r="L78" s="125">
        <v>0</v>
      </c>
      <c r="M78" s="125">
        <v>0</v>
      </c>
      <c r="N78" s="116">
        <f>+I78+J78+K78+L78+M78</f>
        <v>0</v>
      </c>
    </row>
    <row r="79" spans="1:14" ht="17.25" thickTop="1" thickBot="1" x14ac:dyDescent="0.3">
      <c r="B79" s="258" t="s">
        <v>40</v>
      </c>
      <c r="C79" s="265"/>
      <c r="D79" s="265"/>
      <c r="E79" s="265"/>
      <c r="F79" s="265"/>
      <c r="G79" s="265"/>
      <c r="H79" s="265"/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228">
        <f>+I79+J79+K79+L79+M79</f>
        <v>0</v>
      </c>
    </row>
    <row r="80" spans="1:14" ht="17.25" thickTop="1" thickBot="1" x14ac:dyDescent="0.3">
      <c r="B80" s="9"/>
      <c r="C80" s="13"/>
      <c r="D80" s="14" t="s">
        <v>0</v>
      </c>
      <c r="E80" s="74"/>
      <c r="F80" s="14"/>
      <c r="G80" s="249" t="s">
        <v>41</v>
      </c>
      <c r="H80" s="249"/>
      <c r="I80" s="129">
        <f>SUM(I77:I79)</f>
        <v>0</v>
      </c>
      <c r="J80" s="129">
        <f t="shared" ref="J80:M80" si="55">SUM(J77:J79)</f>
        <v>0</v>
      </c>
      <c r="K80" s="129">
        <f t="shared" si="55"/>
        <v>0</v>
      </c>
      <c r="L80" s="129">
        <f t="shared" si="55"/>
        <v>0</v>
      </c>
      <c r="M80" s="129">
        <f t="shared" si="55"/>
        <v>0</v>
      </c>
      <c r="N80" s="129">
        <f>SUM(N77:N79)</f>
        <v>0</v>
      </c>
    </row>
    <row r="81" spans="1:14" ht="6.75" customHeight="1" x14ac:dyDescent="0.25">
      <c r="B81" s="9"/>
      <c r="C81" s="9"/>
      <c r="D81" s="9"/>
      <c r="E81" s="9"/>
      <c r="F81" s="9"/>
      <c r="G81" s="9"/>
      <c r="H81" s="9"/>
      <c r="I81" s="104"/>
      <c r="J81" s="104"/>
      <c r="K81" s="104"/>
      <c r="L81" s="104"/>
      <c r="M81" s="104"/>
      <c r="N81" s="103"/>
    </row>
    <row r="82" spans="1:14" x14ac:dyDescent="0.25">
      <c r="B82" s="9"/>
      <c r="C82" s="9"/>
      <c r="D82" s="9"/>
      <c r="E82" s="9"/>
      <c r="F82" s="9"/>
      <c r="G82" s="9"/>
      <c r="H82" s="9"/>
      <c r="I82" s="104"/>
      <c r="J82" s="104"/>
      <c r="K82" s="104"/>
      <c r="L82" s="104"/>
      <c r="M82" s="104"/>
      <c r="N82" s="102"/>
    </row>
    <row r="83" spans="1:14" x14ac:dyDescent="0.25">
      <c r="A83" s="259" t="s">
        <v>42</v>
      </c>
      <c r="B83" s="259" t="s">
        <v>6</v>
      </c>
      <c r="C83" s="259"/>
      <c r="D83" s="9"/>
      <c r="E83" s="9"/>
      <c r="F83" s="9"/>
      <c r="G83" s="19"/>
      <c r="H83" s="9"/>
      <c r="I83" s="104"/>
      <c r="J83" s="104"/>
      <c r="K83" s="104"/>
      <c r="L83" s="104"/>
      <c r="M83" s="104"/>
      <c r="N83" s="114"/>
    </row>
    <row r="84" spans="1:14" x14ac:dyDescent="0.25">
      <c r="B84" s="260" t="s">
        <v>43</v>
      </c>
      <c r="C84" s="260"/>
      <c r="D84" s="260"/>
      <c r="E84" s="260"/>
      <c r="F84" s="260"/>
      <c r="G84" s="260"/>
      <c r="H84" s="261"/>
      <c r="I84" s="125">
        <v>0</v>
      </c>
      <c r="J84" s="125">
        <v>0</v>
      </c>
      <c r="K84" s="125">
        <v>0</v>
      </c>
      <c r="L84" s="125">
        <v>0</v>
      </c>
      <c r="M84" s="125">
        <v>0</v>
      </c>
      <c r="N84" s="126">
        <f>+I84+J84+K84+L84+M84</f>
        <v>0</v>
      </c>
    </row>
    <row r="85" spans="1:14" x14ac:dyDescent="0.25">
      <c r="B85" s="262" t="s">
        <v>44</v>
      </c>
      <c r="C85" s="262"/>
      <c r="D85" s="262"/>
      <c r="E85" s="262"/>
      <c r="F85" s="262"/>
      <c r="G85" s="262"/>
      <c r="H85" s="263"/>
      <c r="I85" s="125">
        <v>0</v>
      </c>
      <c r="J85" s="125">
        <v>0</v>
      </c>
      <c r="K85" s="125">
        <v>0</v>
      </c>
      <c r="L85" s="125">
        <v>0</v>
      </c>
      <c r="M85" s="125">
        <v>0</v>
      </c>
      <c r="N85" s="126">
        <f>+I85+J85+K85+L85+M85</f>
        <v>0</v>
      </c>
    </row>
    <row r="86" spans="1:14" x14ac:dyDescent="0.25">
      <c r="B86" s="262" t="s">
        <v>45</v>
      </c>
      <c r="C86" s="262"/>
      <c r="D86" s="262"/>
      <c r="E86" s="262"/>
      <c r="F86" s="262"/>
      <c r="G86" s="262"/>
      <c r="H86" s="263"/>
      <c r="I86" s="125">
        <v>0</v>
      </c>
      <c r="J86" s="125">
        <v>0</v>
      </c>
      <c r="K86" s="125">
        <v>0</v>
      </c>
      <c r="L86" s="125">
        <v>0</v>
      </c>
      <c r="M86" s="125">
        <v>0</v>
      </c>
      <c r="N86" s="126">
        <f>+I86+J86+K86+L86+M86</f>
        <v>0</v>
      </c>
    </row>
    <row r="87" spans="1:14" x14ac:dyDescent="0.25">
      <c r="B87" s="262" t="s">
        <v>46</v>
      </c>
      <c r="C87" s="262"/>
      <c r="D87" s="262"/>
      <c r="E87" s="262"/>
      <c r="F87" s="262"/>
      <c r="G87" s="262"/>
      <c r="H87" s="263"/>
      <c r="I87" s="125">
        <v>0</v>
      </c>
      <c r="J87" s="125">
        <v>0</v>
      </c>
      <c r="K87" s="125">
        <v>0</v>
      </c>
      <c r="L87" s="125">
        <v>0</v>
      </c>
      <c r="M87" s="125">
        <v>0</v>
      </c>
      <c r="N87" s="126">
        <f>+I87+J87+K87+L87+M87</f>
        <v>0</v>
      </c>
    </row>
    <row r="88" spans="1:14" ht="16.5" thickBot="1" x14ac:dyDescent="0.3">
      <c r="B88" s="257" t="s">
        <v>47</v>
      </c>
      <c r="C88" s="257"/>
      <c r="D88" s="257"/>
      <c r="E88" s="257"/>
      <c r="F88" s="257"/>
      <c r="G88" s="257"/>
      <c r="H88" s="258"/>
      <c r="I88" s="127">
        <v>0</v>
      </c>
      <c r="J88" s="127">
        <v>0</v>
      </c>
      <c r="K88" s="127">
        <v>0</v>
      </c>
      <c r="L88" s="127">
        <v>0</v>
      </c>
      <c r="M88" s="127">
        <v>0</v>
      </c>
      <c r="N88" s="128">
        <f>+I88+J88+K88+L88+M88</f>
        <v>0</v>
      </c>
    </row>
    <row r="89" spans="1:14" ht="17.25" thickTop="1" thickBot="1" x14ac:dyDescent="0.3">
      <c r="B89" s="2"/>
      <c r="C89" s="2"/>
      <c r="D89" s="249" t="s">
        <v>48</v>
      </c>
      <c r="E89" s="249"/>
      <c r="F89" s="249"/>
      <c r="G89" s="249"/>
      <c r="H89" s="250"/>
      <c r="I89" s="129">
        <f t="shared" ref="I89:N89" si="56">SUM(I84:I88)</f>
        <v>0</v>
      </c>
      <c r="J89" s="129">
        <f t="shared" si="56"/>
        <v>0</v>
      </c>
      <c r="K89" s="129">
        <f t="shared" si="56"/>
        <v>0</v>
      </c>
      <c r="L89" s="129">
        <f t="shared" si="56"/>
        <v>0</v>
      </c>
      <c r="M89" s="129">
        <f t="shared" si="56"/>
        <v>0</v>
      </c>
      <c r="N89" s="129">
        <f t="shared" si="56"/>
        <v>0</v>
      </c>
    </row>
    <row r="90" spans="1:14" ht="6.75" customHeight="1" x14ac:dyDescent="0.25">
      <c r="B90" s="13"/>
      <c r="C90" s="13"/>
      <c r="D90" s="13"/>
      <c r="E90" s="72"/>
      <c r="F90" s="13"/>
      <c r="G90" s="13"/>
      <c r="H90" s="13"/>
      <c r="I90" s="104"/>
      <c r="J90" s="104"/>
      <c r="K90" s="104"/>
      <c r="L90" s="104"/>
      <c r="M90" s="104"/>
      <c r="N90" s="189"/>
    </row>
    <row r="91" spans="1:14" x14ac:dyDescent="0.25">
      <c r="B91" s="9"/>
      <c r="C91" s="9"/>
      <c r="D91" s="9"/>
      <c r="E91" s="9"/>
      <c r="F91" s="9"/>
      <c r="G91" s="9"/>
      <c r="H91" s="9"/>
      <c r="I91" s="104"/>
      <c r="J91" s="104"/>
      <c r="K91" s="104"/>
      <c r="L91" s="104"/>
      <c r="M91" s="104"/>
      <c r="N91" s="102"/>
    </row>
    <row r="92" spans="1:14" x14ac:dyDescent="0.25">
      <c r="A92" s="259" t="s">
        <v>49</v>
      </c>
      <c r="B92" s="259" t="s">
        <v>6</v>
      </c>
      <c r="C92" s="259"/>
      <c r="D92" s="9"/>
      <c r="E92" s="9"/>
      <c r="F92" s="9"/>
      <c r="G92" s="19"/>
      <c r="H92" s="9"/>
      <c r="I92" s="104"/>
      <c r="J92" s="104"/>
      <c r="K92" s="104"/>
      <c r="L92" s="104"/>
      <c r="M92" s="104"/>
      <c r="N92" s="102"/>
    </row>
    <row r="93" spans="1:14" x14ac:dyDescent="0.25">
      <c r="B93" s="199" t="s">
        <v>50</v>
      </c>
      <c r="C93" s="37"/>
      <c r="D93" s="9"/>
      <c r="E93" s="9"/>
      <c r="F93" s="9"/>
      <c r="G93" s="9"/>
      <c r="H93" s="9"/>
      <c r="I93" s="104"/>
      <c r="J93" s="104"/>
      <c r="K93" s="104"/>
      <c r="L93" s="104"/>
      <c r="M93" s="104"/>
      <c r="N93" s="114"/>
    </row>
    <row r="94" spans="1:14" x14ac:dyDescent="0.25">
      <c r="B94" s="247" t="s">
        <v>51</v>
      </c>
      <c r="C94" s="247"/>
      <c r="D94" s="247"/>
      <c r="E94" s="247"/>
      <c r="F94" s="247"/>
      <c r="G94" s="247"/>
      <c r="H94" s="248"/>
      <c r="I94" s="125">
        <v>0</v>
      </c>
      <c r="J94" s="125">
        <v>0</v>
      </c>
      <c r="K94" s="125">
        <v>0</v>
      </c>
      <c r="L94" s="125">
        <v>0</v>
      </c>
      <c r="M94" s="125">
        <v>0</v>
      </c>
      <c r="N94" s="126">
        <f>+I94+J94+K94+L94+M94</f>
        <v>0</v>
      </c>
    </row>
    <row r="95" spans="1:14" x14ac:dyDescent="0.25">
      <c r="B95" s="247" t="s">
        <v>52</v>
      </c>
      <c r="C95" s="247"/>
      <c r="D95" s="247"/>
      <c r="E95" s="247"/>
      <c r="F95" s="247"/>
      <c r="G95" s="247"/>
      <c r="H95" s="248"/>
      <c r="I95" s="125">
        <v>0</v>
      </c>
      <c r="J95" s="125">
        <v>0</v>
      </c>
      <c r="K95" s="125">
        <v>0</v>
      </c>
      <c r="L95" s="125">
        <v>0</v>
      </c>
      <c r="M95" s="125">
        <v>0</v>
      </c>
      <c r="N95" s="126">
        <f>+I95+J95+K95+L95+M95</f>
        <v>0</v>
      </c>
    </row>
    <row r="96" spans="1:14" x14ac:dyDescent="0.25">
      <c r="B96" s="247" t="s">
        <v>53</v>
      </c>
      <c r="C96" s="247"/>
      <c r="D96" s="247"/>
      <c r="E96" s="247"/>
      <c r="F96" s="247"/>
      <c r="G96" s="247"/>
      <c r="H96" s="248"/>
      <c r="I96" s="125">
        <v>0</v>
      </c>
      <c r="J96" s="125">
        <v>0</v>
      </c>
      <c r="K96" s="125">
        <v>0</v>
      </c>
      <c r="L96" s="125">
        <v>0</v>
      </c>
      <c r="M96" s="125">
        <v>0</v>
      </c>
      <c r="N96" s="126">
        <f>+I96+J96+K96+L96+M96</f>
        <v>0</v>
      </c>
    </row>
    <row r="97" spans="2:14" x14ac:dyDescent="0.25">
      <c r="B97" s="247" t="s">
        <v>54</v>
      </c>
      <c r="C97" s="247"/>
      <c r="D97" s="247"/>
      <c r="E97" s="247"/>
      <c r="F97" s="247"/>
      <c r="G97" s="247"/>
      <c r="H97" s="248"/>
      <c r="I97" s="125">
        <v>0</v>
      </c>
      <c r="J97" s="125">
        <v>0</v>
      </c>
      <c r="K97" s="125">
        <v>0</v>
      </c>
      <c r="L97" s="125">
        <v>0</v>
      </c>
      <c r="M97" s="125">
        <v>0</v>
      </c>
      <c r="N97" s="126">
        <f>+I97+J97+K97+L97+M97</f>
        <v>0</v>
      </c>
    </row>
    <row r="98" spans="2:14" ht="16.5" thickBot="1" x14ac:dyDescent="0.3">
      <c r="B98" s="251" t="s">
        <v>55</v>
      </c>
      <c r="C98" s="251"/>
      <c r="D98" s="251"/>
      <c r="E98" s="251"/>
      <c r="F98" s="251"/>
      <c r="G98" s="251"/>
      <c r="H98" s="252"/>
      <c r="I98" s="127">
        <v>0</v>
      </c>
      <c r="J98" s="127">
        <v>0</v>
      </c>
      <c r="K98" s="127">
        <v>0</v>
      </c>
      <c r="L98" s="127">
        <v>0</v>
      </c>
      <c r="M98" s="127">
        <v>0</v>
      </c>
      <c r="N98" s="128">
        <f>+I98+J98+K98+L98+M98</f>
        <v>0</v>
      </c>
    </row>
    <row r="99" spans="2:14" ht="17.25" thickTop="1" thickBot="1" x14ac:dyDescent="0.3">
      <c r="B99" s="42"/>
      <c r="C99" s="42"/>
      <c r="D99" s="249" t="s">
        <v>56</v>
      </c>
      <c r="E99" s="249"/>
      <c r="F99" s="249"/>
      <c r="G99" s="249"/>
      <c r="H99" s="250"/>
      <c r="I99" s="132">
        <f>SUM(I94:I98)</f>
        <v>0</v>
      </c>
      <c r="J99" s="132">
        <f t="shared" ref="J99:N99" si="57">SUM(J94:J98)</f>
        <v>0</v>
      </c>
      <c r="K99" s="132">
        <f t="shared" si="57"/>
        <v>0</v>
      </c>
      <c r="L99" s="132">
        <f t="shared" si="57"/>
        <v>0</v>
      </c>
      <c r="M99" s="132">
        <f t="shared" si="57"/>
        <v>0</v>
      </c>
      <c r="N99" s="132">
        <f t="shared" si="57"/>
        <v>0</v>
      </c>
    </row>
    <row r="100" spans="2:14" ht="5.25" customHeight="1" x14ac:dyDescent="0.25">
      <c r="B100" s="256"/>
      <c r="C100" s="256"/>
      <c r="D100" s="256"/>
      <c r="E100" s="256"/>
      <c r="F100" s="256"/>
      <c r="G100" s="256"/>
      <c r="H100" s="256"/>
      <c r="I100" s="133"/>
      <c r="J100" s="133"/>
      <c r="K100" s="133"/>
      <c r="L100" s="133"/>
      <c r="M100" s="134"/>
      <c r="N100" s="135"/>
    </row>
    <row r="101" spans="2:14" ht="18.75" customHeight="1" x14ac:dyDescent="0.25">
      <c r="B101" s="253" t="s">
        <v>10</v>
      </c>
      <c r="C101" s="253"/>
      <c r="D101" s="20"/>
      <c r="E101" s="20"/>
      <c r="F101" s="20"/>
      <c r="G101" s="20"/>
      <c r="H101" s="20"/>
      <c r="I101" s="106"/>
      <c r="J101" s="106"/>
      <c r="K101" s="106"/>
      <c r="L101" s="106"/>
      <c r="M101" s="136"/>
      <c r="N101" s="137"/>
    </row>
    <row r="102" spans="2:14" x14ac:dyDescent="0.25">
      <c r="B102" s="245"/>
      <c r="C102" s="245"/>
      <c r="D102" s="245"/>
      <c r="E102" s="245"/>
      <c r="F102" s="245"/>
      <c r="G102" s="245"/>
      <c r="H102" s="246"/>
      <c r="I102" s="125">
        <v>0</v>
      </c>
      <c r="J102" s="125">
        <v>0</v>
      </c>
      <c r="K102" s="125">
        <v>0</v>
      </c>
      <c r="L102" s="125">
        <v>0</v>
      </c>
      <c r="M102" s="125">
        <v>0</v>
      </c>
      <c r="N102" s="126">
        <f t="shared" ref="N102:N108" si="58">+I102+J102+K102+L102+M102</f>
        <v>0</v>
      </c>
    </row>
    <row r="103" spans="2:14" x14ac:dyDescent="0.25">
      <c r="B103" s="245"/>
      <c r="C103" s="245"/>
      <c r="D103" s="245"/>
      <c r="E103" s="245"/>
      <c r="F103" s="245"/>
      <c r="G103" s="245"/>
      <c r="H103" s="246"/>
      <c r="I103" s="125">
        <v>0</v>
      </c>
      <c r="J103" s="125">
        <v>0</v>
      </c>
      <c r="K103" s="125">
        <v>0</v>
      </c>
      <c r="L103" s="125">
        <v>0</v>
      </c>
      <c r="M103" s="125">
        <v>0</v>
      </c>
      <c r="N103" s="126">
        <f t="shared" si="58"/>
        <v>0</v>
      </c>
    </row>
    <row r="104" spans="2:14" x14ac:dyDescent="0.25">
      <c r="B104" s="245"/>
      <c r="C104" s="245"/>
      <c r="D104" s="245"/>
      <c r="E104" s="245"/>
      <c r="F104" s="245"/>
      <c r="G104" s="245"/>
      <c r="H104" s="246"/>
      <c r="I104" s="125">
        <v>0</v>
      </c>
      <c r="J104" s="125">
        <v>0</v>
      </c>
      <c r="K104" s="125">
        <v>0</v>
      </c>
      <c r="L104" s="125">
        <v>0</v>
      </c>
      <c r="M104" s="125">
        <v>0</v>
      </c>
      <c r="N104" s="126">
        <f t="shared" si="58"/>
        <v>0</v>
      </c>
    </row>
    <row r="105" spans="2:14" x14ac:dyDescent="0.25">
      <c r="B105" s="245"/>
      <c r="C105" s="245"/>
      <c r="D105" s="245"/>
      <c r="E105" s="245"/>
      <c r="F105" s="245"/>
      <c r="G105" s="245"/>
      <c r="H105" s="246"/>
      <c r="I105" s="125">
        <v>0</v>
      </c>
      <c r="J105" s="125">
        <v>0</v>
      </c>
      <c r="K105" s="125">
        <v>0</v>
      </c>
      <c r="L105" s="125">
        <v>0</v>
      </c>
      <c r="M105" s="125">
        <v>0</v>
      </c>
      <c r="N105" s="126">
        <f t="shared" si="58"/>
        <v>0</v>
      </c>
    </row>
    <row r="106" spans="2:14" x14ac:dyDescent="0.25">
      <c r="B106" s="245"/>
      <c r="C106" s="245"/>
      <c r="D106" s="245"/>
      <c r="E106" s="245"/>
      <c r="F106" s="245"/>
      <c r="G106" s="245"/>
      <c r="H106" s="246"/>
      <c r="I106" s="125">
        <v>0</v>
      </c>
      <c r="J106" s="125">
        <v>0</v>
      </c>
      <c r="K106" s="125">
        <v>0</v>
      </c>
      <c r="L106" s="125">
        <v>0</v>
      </c>
      <c r="M106" s="125">
        <v>0</v>
      </c>
      <c r="N106" s="126">
        <f t="shared" si="58"/>
        <v>0</v>
      </c>
    </row>
    <row r="107" spans="2:14" x14ac:dyDescent="0.25">
      <c r="B107" s="245"/>
      <c r="C107" s="245"/>
      <c r="D107" s="245"/>
      <c r="E107" s="245"/>
      <c r="F107" s="245"/>
      <c r="G107" s="245"/>
      <c r="H107" s="246"/>
      <c r="I107" s="125">
        <v>0</v>
      </c>
      <c r="J107" s="125">
        <v>0</v>
      </c>
      <c r="K107" s="125">
        <v>0</v>
      </c>
      <c r="L107" s="125">
        <v>0</v>
      </c>
      <c r="M107" s="125">
        <v>0</v>
      </c>
      <c r="N107" s="126">
        <f t="shared" si="58"/>
        <v>0</v>
      </c>
    </row>
    <row r="108" spans="2:14" ht="16.5" thickBot="1" x14ac:dyDescent="0.3">
      <c r="B108" s="254"/>
      <c r="C108" s="254"/>
      <c r="D108" s="254"/>
      <c r="E108" s="254"/>
      <c r="F108" s="254"/>
      <c r="G108" s="254"/>
      <c r="H108" s="255"/>
      <c r="I108" s="127">
        <v>0</v>
      </c>
      <c r="J108" s="127">
        <v>0</v>
      </c>
      <c r="K108" s="127">
        <v>0</v>
      </c>
      <c r="L108" s="127">
        <v>0</v>
      </c>
      <c r="M108" s="127">
        <v>0</v>
      </c>
      <c r="N108" s="128">
        <f t="shared" si="58"/>
        <v>0</v>
      </c>
    </row>
    <row r="109" spans="2:14" ht="17.25" thickTop="1" thickBot="1" x14ac:dyDescent="0.3">
      <c r="B109" s="42"/>
      <c r="C109" s="42"/>
      <c r="D109" s="249" t="s">
        <v>57</v>
      </c>
      <c r="E109" s="249"/>
      <c r="F109" s="249"/>
      <c r="G109" s="249"/>
      <c r="H109" s="250"/>
      <c r="I109" s="122">
        <f t="shared" ref="I109:N109" si="59">SUM(I102:I108)</f>
        <v>0</v>
      </c>
      <c r="J109" s="122">
        <f t="shared" si="59"/>
        <v>0</v>
      </c>
      <c r="K109" s="122">
        <f t="shared" si="59"/>
        <v>0</v>
      </c>
      <c r="L109" s="122">
        <f t="shared" si="59"/>
        <v>0</v>
      </c>
      <c r="M109" s="122">
        <f t="shared" si="59"/>
        <v>0</v>
      </c>
      <c r="N109" s="122">
        <f t="shared" si="59"/>
        <v>0</v>
      </c>
    </row>
    <row r="110" spans="2:14" ht="4.5" customHeight="1" x14ac:dyDescent="0.25">
      <c r="B110" s="36"/>
      <c r="C110" s="36"/>
      <c r="D110" s="35"/>
      <c r="E110" s="35"/>
      <c r="F110" s="35"/>
      <c r="G110" s="35"/>
      <c r="H110" s="35"/>
      <c r="I110" s="138"/>
      <c r="J110" s="138"/>
      <c r="K110" s="138"/>
      <c r="L110" s="138"/>
      <c r="M110" s="138"/>
      <c r="N110" s="139"/>
    </row>
    <row r="111" spans="2:14" x14ac:dyDescent="0.25">
      <c r="B111" s="256"/>
      <c r="C111" s="256"/>
      <c r="D111" s="256"/>
      <c r="E111" s="256"/>
      <c r="F111" s="256"/>
      <c r="G111" s="256"/>
      <c r="H111" s="256"/>
      <c r="I111" s="104"/>
      <c r="J111" s="104"/>
      <c r="K111" s="104"/>
      <c r="L111" s="104"/>
      <c r="M111" s="104"/>
      <c r="N111" s="102"/>
    </row>
    <row r="112" spans="2:14" x14ac:dyDescent="0.25">
      <c r="B112" s="253" t="s">
        <v>59</v>
      </c>
      <c r="C112" s="253"/>
      <c r="D112" s="38" t="s">
        <v>0</v>
      </c>
      <c r="E112" s="38"/>
      <c r="F112" s="38" t="s">
        <v>61</v>
      </c>
      <c r="G112" s="38" t="s">
        <v>71</v>
      </c>
      <c r="H112" s="38" t="s">
        <v>60</v>
      </c>
      <c r="I112" s="106"/>
      <c r="J112" s="106"/>
      <c r="K112" s="106"/>
      <c r="L112" s="106"/>
      <c r="M112" s="136"/>
      <c r="N112" s="137"/>
    </row>
    <row r="113" spans="2:14" ht="16.5" thickBot="1" x14ac:dyDescent="0.3">
      <c r="B113" s="39" t="s">
        <v>59</v>
      </c>
      <c r="C113" s="39"/>
      <c r="D113" s="39" t="s">
        <v>0</v>
      </c>
      <c r="E113" s="39"/>
      <c r="F113" s="94">
        <v>0</v>
      </c>
      <c r="G113" s="95">
        <v>0</v>
      </c>
      <c r="H113" s="96">
        <v>0</v>
      </c>
      <c r="I113" s="127">
        <f>+F113*G113*H113</f>
        <v>0</v>
      </c>
      <c r="J113" s="127">
        <f>+I113*1.03</f>
        <v>0</v>
      </c>
      <c r="K113" s="127">
        <f t="shared" ref="K113:M113" si="60">+J113*1.03</f>
        <v>0</v>
      </c>
      <c r="L113" s="127">
        <f t="shared" si="60"/>
        <v>0</v>
      </c>
      <c r="M113" s="127">
        <f t="shared" si="60"/>
        <v>0</v>
      </c>
      <c r="N113" s="128">
        <f>+I113+J113+K113+L113+M113</f>
        <v>0</v>
      </c>
    </row>
    <row r="114" spans="2:14" ht="16.5" thickTop="1" x14ac:dyDescent="0.25">
      <c r="B114" s="40"/>
      <c r="C114" s="40"/>
      <c r="D114" s="40"/>
      <c r="E114" s="40"/>
      <c r="F114" s="40"/>
      <c r="G114" s="40"/>
      <c r="H114" s="40"/>
      <c r="I114" s="140"/>
      <c r="J114" s="140"/>
      <c r="K114" s="140"/>
      <c r="L114" s="140"/>
      <c r="M114" s="140"/>
      <c r="N114" s="141"/>
    </row>
    <row r="115" spans="2:14" x14ac:dyDescent="0.25">
      <c r="B115" s="253" t="s">
        <v>58</v>
      </c>
      <c r="C115" s="253"/>
      <c r="D115" s="20"/>
      <c r="E115" s="20"/>
      <c r="F115" s="20"/>
      <c r="G115" s="20"/>
      <c r="H115" s="20"/>
      <c r="I115" s="106"/>
      <c r="J115" s="106"/>
      <c r="K115" s="106"/>
      <c r="L115" s="106"/>
      <c r="M115" s="136"/>
      <c r="N115" s="137"/>
    </row>
    <row r="116" spans="2:14" x14ac:dyDescent="0.25">
      <c r="B116" s="298" t="s">
        <v>58</v>
      </c>
      <c r="C116" s="298"/>
      <c r="D116" s="298"/>
      <c r="E116" s="298"/>
      <c r="F116" s="298"/>
      <c r="G116" s="298"/>
      <c r="H116" s="299"/>
      <c r="I116" s="125">
        <v>0</v>
      </c>
      <c r="J116" s="125">
        <v>0</v>
      </c>
      <c r="K116" s="125">
        <v>0</v>
      </c>
      <c r="L116" s="125">
        <v>0</v>
      </c>
      <c r="M116" s="125">
        <v>0</v>
      </c>
      <c r="N116" s="126">
        <f>+I116+J116+K116+L116+M116</f>
        <v>0</v>
      </c>
    </row>
    <row r="117" spans="2:14" ht="16.5" thickBot="1" x14ac:dyDescent="0.3">
      <c r="B117" s="300" t="s">
        <v>58</v>
      </c>
      <c r="C117" s="300"/>
      <c r="D117" s="300"/>
      <c r="E117" s="300"/>
      <c r="F117" s="300"/>
      <c r="G117" s="300"/>
      <c r="H117" s="301"/>
      <c r="I117" s="127">
        <v>0</v>
      </c>
      <c r="J117" s="127">
        <v>0</v>
      </c>
      <c r="K117" s="127">
        <v>0</v>
      </c>
      <c r="L117" s="127">
        <v>0</v>
      </c>
      <c r="M117" s="127">
        <v>0</v>
      </c>
      <c r="N117" s="128">
        <f t="shared" ref="N117" si="61">+I117+J117+K117+L117+M117</f>
        <v>0</v>
      </c>
    </row>
    <row r="118" spans="2:14" ht="17.25" thickTop="1" thickBot="1" x14ac:dyDescent="0.3">
      <c r="B118" s="42"/>
      <c r="C118" s="42"/>
      <c r="D118" s="249" t="s">
        <v>62</v>
      </c>
      <c r="E118" s="249"/>
      <c r="F118" s="249"/>
      <c r="G118" s="249"/>
      <c r="H118" s="250"/>
      <c r="I118" s="142">
        <f>SUM(I116:I117)</f>
        <v>0</v>
      </c>
      <c r="J118" s="142">
        <f t="shared" ref="J118:N118" si="62">SUM(J116:J117)</f>
        <v>0</v>
      </c>
      <c r="K118" s="142">
        <f t="shared" si="62"/>
        <v>0</v>
      </c>
      <c r="L118" s="142">
        <f t="shared" si="62"/>
        <v>0</v>
      </c>
      <c r="M118" s="142">
        <f t="shared" si="62"/>
        <v>0</v>
      </c>
      <c r="N118" s="142">
        <f t="shared" si="62"/>
        <v>0</v>
      </c>
    </row>
    <row r="119" spans="2:14" ht="6" customHeight="1" x14ac:dyDescent="0.25">
      <c r="B119" s="41"/>
      <c r="C119" s="41"/>
      <c r="D119" s="41"/>
      <c r="E119" s="41"/>
      <c r="F119" s="41"/>
      <c r="G119" s="41"/>
      <c r="H119" s="41"/>
      <c r="I119" s="104"/>
      <c r="J119" s="104"/>
      <c r="K119" s="104"/>
      <c r="L119" s="104"/>
      <c r="M119" s="143"/>
      <c r="N119" s="144"/>
    </row>
    <row r="120" spans="2:14" x14ac:dyDescent="0.25">
      <c r="B120" s="253" t="s">
        <v>8</v>
      </c>
      <c r="C120" s="253"/>
      <c r="D120" s="20"/>
      <c r="E120" s="20"/>
      <c r="F120" s="20"/>
      <c r="G120" s="20"/>
      <c r="H120" s="20"/>
      <c r="I120" s="106"/>
      <c r="J120" s="106"/>
      <c r="K120" s="106"/>
      <c r="L120" s="106"/>
      <c r="M120" s="136"/>
      <c r="N120" s="137"/>
    </row>
    <row r="121" spans="2:14" x14ac:dyDescent="0.25">
      <c r="B121" s="237" t="s">
        <v>8</v>
      </c>
      <c r="C121" s="237"/>
      <c r="D121" s="237"/>
      <c r="E121" s="237"/>
      <c r="F121" s="237"/>
      <c r="G121" s="237"/>
      <c r="H121" s="238"/>
      <c r="I121" s="125">
        <v>0</v>
      </c>
      <c r="J121" s="125">
        <v>0</v>
      </c>
      <c r="K121" s="125">
        <v>0</v>
      </c>
      <c r="L121" s="125">
        <v>0</v>
      </c>
      <c r="M121" s="125">
        <v>0</v>
      </c>
      <c r="N121" s="126">
        <f>+I121+J121+K121+L121+M121</f>
        <v>0</v>
      </c>
    </row>
    <row r="122" spans="2:14" x14ac:dyDescent="0.25">
      <c r="B122" s="237" t="s">
        <v>8</v>
      </c>
      <c r="C122" s="237"/>
      <c r="D122" s="237"/>
      <c r="E122" s="237"/>
      <c r="F122" s="237"/>
      <c r="G122" s="237"/>
      <c r="H122" s="238"/>
      <c r="I122" s="125">
        <v>0</v>
      </c>
      <c r="J122" s="125">
        <v>0</v>
      </c>
      <c r="K122" s="125">
        <v>0</v>
      </c>
      <c r="L122" s="125">
        <v>0</v>
      </c>
      <c r="M122" s="125">
        <v>0</v>
      </c>
      <c r="N122" s="126">
        <f t="shared" ref="N122" si="63">+I122+J122+K122+L122+M122</f>
        <v>0</v>
      </c>
    </row>
    <row r="123" spans="2:14" x14ac:dyDescent="0.25">
      <c r="B123" s="237" t="s">
        <v>8</v>
      </c>
      <c r="C123" s="237"/>
      <c r="D123" s="237"/>
      <c r="E123" s="237"/>
      <c r="F123" s="237"/>
      <c r="G123" s="237"/>
      <c r="H123" s="238"/>
      <c r="I123" s="125">
        <v>0</v>
      </c>
      <c r="J123" s="125">
        <v>0</v>
      </c>
      <c r="K123" s="125">
        <v>0</v>
      </c>
      <c r="L123" s="125">
        <v>0</v>
      </c>
      <c r="M123" s="125">
        <v>0</v>
      </c>
      <c r="N123" s="126">
        <f t="shared" ref="N123" si="64">+I123+J123+K123+L123+M123</f>
        <v>0</v>
      </c>
    </row>
    <row r="124" spans="2:14" x14ac:dyDescent="0.25">
      <c r="B124" s="237" t="s">
        <v>8</v>
      </c>
      <c r="C124" s="237"/>
      <c r="D124" s="237"/>
      <c r="E124" s="237"/>
      <c r="F124" s="237"/>
      <c r="G124" s="237"/>
      <c r="H124" s="238"/>
      <c r="I124" s="125">
        <v>0</v>
      </c>
      <c r="J124" s="125">
        <v>0</v>
      </c>
      <c r="K124" s="125">
        <v>0</v>
      </c>
      <c r="L124" s="125">
        <v>0</v>
      </c>
      <c r="M124" s="125">
        <v>0</v>
      </c>
      <c r="N124" s="126">
        <f t="shared" ref="N124" si="65">+I124+J124+K124+L124+M124</f>
        <v>0</v>
      </c>
    </row>
    <row r="125" spans="2:14" x14ac:dyDescent="0.25">
      <c r="B125" s="237" t="s">
        <v>8</v>
      </c>
      <c r="C125" s="237"/>
      <c r="D125" s="237"/>
      <c r="E125" s="237"/>
      <c r="F125" s="237"/>
      <c r="G125" s="237"/>
      <c r="H125" s="238"/>
      <c r="I125" s="125">
        <v>0</v>
      </c>
      <c r="J125" s="125">
        <v>0</v>
      </c>
      <c r="K125" s="125">
        <v>0</v>
      </c>
      <c r="L125" s="125">
        <v>0</v>
      </c>
      <c r="M125" s="125">
        <v>0</v>
      </c>
      <c r="N125" s="126">
        <f t="shared" ref="N125:N126" si="66">+I125+J125+K125+L125+M125</f>
        <v>0</v>
      </c>
    </row>
    <row r="126" spans="2:14" ht="16.5" thickBot="1" x14ac:dyDescent="0.3">
      <c r="B126" s="239" t="s">
        <v>8</v>
      </c>
      <c r="C126" s="239"/>
      <c r="D126" s="239"/>
      <c r="E126" s="239"/>
      <c r="F126" s="239"/>
      <c r="G126" s="239"/>
      <c r="H126" s="240"/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8">
        <f t="shared" si="66"/>
        <v>0</v>
      </c>
    </row>
    <row r="127" spans="2:14" ht="17.25" thickTop="1" thickBot="1" x14ac:dyDescent="0.3">
      <c r="B127" s="1"/>
      <c r="C127" s="1"/>
      <c r="D127" s="1"/>
      <c r="E127" s="75"/>
      <c r="F127" s="1"/>
      <c r="G127" s="1"/>
      <c r="H127" s="1"/>
      <c r="I127" s="145"/>
      <c r="J127" s="145"/>
      <c r="K127" s="145"/>
      <c r="L127" s="145"/>
      <c r="M127" s="145"/>
      <c r="N127" s="146"/>
    </row>
    <row r="128" spans="2:14" ht="16.5" thickBot="1" x14ac:dyDescent="0.3">
      <c r="B128" s="42"/>
      <c r="C128" s="2"/>
      <c r="D128" s="249" t="s">
        <v>63</v>
      </c>
      <c r="E128" s="249"/>
      <c r="F128" s="249"/>
      <c r="G128" s="249"/>
      <c r="H128" s="250"/>
      <c r="I128" s="147">
        <f>SUM(I121:I126)</f>
        <v>0</v>
      </c>
      <c r="J128" s="147">
        <f t="shared" ref="J128:M128" si="67">SUM(J121:J126)</f>
        <v>0</v>
      </c>
      <c r="K128" s="147">
        <f t="shared" si="67"/>
        <v>0</v>
      </c>
      <c r="L128" s="147">
        <f t="shared" si="67"/>
        <v>0</v>
      </c>
      <c r="M128" s="147">
        <f t="shared" si="67"/>
        <v>0</v>
      </c>
      <c r="N128" s="147">
        <f>SUM(N121:N126)</f>
        <v>0</v>
      </c>
    </row>
    <row r="129" spans="2:14" s="21" customFormat="1" ht="5.25" customHeight="1" x14ac:dyDescent="0.25">
      <c r="B129" s="22" t="s">
        <v>0</v>
      </c>
      <c r="C129" s="22"/>
      <c r="D129" s="22"/>
      <c r="E129" s="71"/>
      <c r="F129" s="22"/>
      <c r="G129" s="22"/>
      <c r="H129" s="22"/>
      <c r="I129" s="148"/>
      <c r="J129" s="148"/>
      <c r="K129" s="148"/>
      <c r="L129" s="148"/>
      <c r="M129" s="148"/>
      <c r="N129" s="148"/>
    </row>
    <row r="130" spans="2:14" s="21" customFormat="1" ht="17.25" customHeight="1" x14ac:dyDescent="0.25">
      <c r="B130" s="22"/>
      <c r="C130" s="22"/>
      <c r="D130" s="22"/>
      <c r="E130" s="71"/>
      <c r="F130" s="22"/>
      <c r="G130" s="22"/>
      <c r="H130" s="22"/>
      <c r="I130" s="148"/>
      <c r="J130" s="148"/>
      <c r="K130" s="148"/>
      <c r="L130" s="148"/>
      <c r="M130" s="148"/>
      <c r="N130" s="148"/>
    </row>
    <row r="131" spans="2:14" s="21" customFormat="1" x14ac:dyDescent="0.25">
      <c r="B131" s="288" t="s">
        <v>93</v>
      </c>
      <c r="C131" s="288"/>
      <c r="D131" s="288"/>
      <c r="E131" s="288"/>
      <c r="F131" s="288"/>
      <c r="G131" s="288"/>
      <c r="H131" s="289"/>
      <c r="I131" s="149">
        <f>SUM(I19,I38,I62,I73,I80,I89,I99,I109,I113,I118,I128)</f>
        <v>0</v>
      </c>
      <c r="J131" s="149">
        <f t="shared" ref="J131:M131" si="68">SUM(J19,J38,J62,J73,J80,J89,J99,J109,J113,J118,J128)</f>
        <v>0</v>
      </c>
      <c r="K131" s="149">
        <f t="shared" si="68"/>
        <v>0</v>
      </c>
      <c r="L131" s="149">
        <f t="shared" si="68"/>
        <v>0</v>
      </c>
      <c r="M131" s="149">
        <f t="shared" si="68"/>
        <v>0</v>
      </c>
      <c r="N131" s="149">
        <f>SUM(N19,N38,N62,N73,N80,N89,N99,N109,N113,N118,N128)</f>
        <v>0</v>
      </c>
    </row>
    <row r="132" spans="2:14" s="21" customFormat="1" x14ac:dyDescent="0.25">
      <c r="B132" s="235" t="s">
        <v>0</v>
      </c>
      <c r="C132" s="235"/>
      <c r="D132" s="235"/>
      <c r="E132" s="235"/>
      <c r="F132" s="235"/>
      <c r="G132" s="235"/>
      <c r="H132" s="235"/>
      <c r="I132" s="148"/>
      <c r="J132" s="148"/>
      <c r="K132" s="148"/>
      <c r="L132" s="148"/>
      <c r="M132" s="148"/>
      <c r="N132" s="148"/>
    </row>
    <row r="133" spans="2:14" s="21" customFormat="1" x14ac:dyDescent="0.25">
      <c r="B133" s="236" t="s">
        <v>68</v>
      </c>
      <c r="C133" s="236"/>
      <c r="D133" s="236"/>
      <c r="E133" s="236"/>
      <c r="F133" s="236"/>
      <c r="G133" s="236"/>
      <c r="H133" s="236"/>
      <c r="I133" s="187">
        <f>+I73</f>
        <v>0</v>
      </c>
      <c r="J133" s="186">
        <f t="shared" ref="J133:M133" si="69">+J73</f>
        <v>0</v>
      </c>
      <c r="K133" s="186">
        <f t="shared" si="69"/>
        <v>0</v>
      </c>
      <c r="L133" s="186">
        <f t="shared" si="69"/>
        <v>0</v>
      </c>
      <c r="M133" s="186">
        <f t="shared" si="69"/>
        <v>0</v>
      </c>
      <c r="N133" s="195">
        <f>SUM(I133+J133+K133+L133+M133)</f>
        <v>0</v>
      </c>
    </row>
    <row r="134" spans="2:14" s="21" customFormat="1" x14ac:dyDescent="0.25">
      <c r="B134" s="236" t="s">
        <v>65</v>
      </c>
      <c r="C134" s="236"/>
      <c r="D134" s="236"/>
      <c r="E134" s="236"/>
      <c r="F134" s="236"/>
      <c r="G134" s="236"/>
      <c r="H134" s="236"/>
      <c r="I134" s="190">
        <f>+I89</f>
        <v>0</v>
      </c>
      <c r="J134" s="151">
        <f t="shared" ref="J134:M134" si="70">+J89</f>
        <v>0</v>
      </c>
      <c r="K134" s="151">
        <f t="shared" si="70"/>
        <v>0</v>
      </c>
      <c r="L134" s="151">
        <f t="shared" si="70"/>
        <v>0</v>
      </c>
      <c r="M134" s="151">
        <f t="shared" si="70"/>
        <v>0</v>
      </c>
      <c r="N134" s="151">
        <f>SUM(I134+J134+K134+L134+M134)</f>
        <v>0</v>
      </c>
    </row>
    <row r="135" spans="2:14" s="21" customFormat="1" x14ac:dyDescent="0.25">
      <c r="B135" s="236" t="s">
        <v>66</v>
      </c>
      <c r="C135" s="236"/>
      <c r="D135" s="236"/>
      <c r="E135" s="236"/>
      <c r="F135" s="236"/>
      <c r="G135" s="236"/>
      <c r="H135" s="236"/>
      <c r="I135" s="190">
        <f>IF(I94-25000&gt;0,I94-25000,0)</f>
        <v>0</v>
      </c>
      <c r="J135" s="151">
        <f>IF(I94+J94-25000&gt;0,I94+J94-I135-25000,0)</f>
        <v>0</v>
      </c>
      <c r="K135" s="151">
        <f>IF(I94+J94+K94-25000&gt;0,I94+J94+K94-I135-J135-25000,0)</f>
        <v>0</v>
      </c>
      <c r="L135" s="151">
        <f>IF(I94+J94+K94+L94-25000&gt;0,I94+J94+K94+L94-I135-J135-K135-25000,0)</f>
        <v>0</v>
      </c>
      <c r="M135" s="151">
        <f>IF(I94+J94+K94+L94+M94-25000&gt;0,I94+J94+K94+L94+M94-I135-J135-K135-L135-25000,0)</f>
        <v>0</v>
      </c>
      <c r="N135" s="151">
        <f t="shared" ref="N135:N141" si="71">SUM(I135+J135+K135+L135+M135)</f>
        <v>0</v>
      </c>
    </row>
    <row r="136" spans="2:14" s="21" customFormat="1" x14ac:dyDescent="0.25">
      <c r="B136" s="236" t="s">
        <v>66</v>
      </c>
      <c r="C136" s="236"/>
      <c r="D136" s="236"/>
      <c r="E136" s="236"/>
      <c r="F136" s="236"/>
      <c r="G136" s="236"/>
      <c r="H136" s="236"/>
      <c r="I136" s="190">
        <f t="shared" ref="I136:I139" si="72">IF(I95-25000&gt;0,I95-25000,0)</f>
        <v>0</v>
      </c>
      <c r="J136" s="151">
        <f t="shared" ref="J136:J139" si="73">IF(I95+J95-25000&gt;0,I95+J95-I136-25000,0)</f>
        <v>0</v>
      </c>
      <c r="K136" s="151">
        <f t="shared" ref="K136:K139" si="74">IF(I95+J95+K95-25000&gt;0,I95+J95+K95-I136-J136-25000,0)</f>
        <v>0</v>
      </c>
      <c r="L136" s="151">
        <f t="shared" ref="L136:L139" si="75">IF(I95+J95+K95+L95-25000&gt;0,I95+J95+K95+L95-I136-J136-K136-25000,0)</f>
        <v>0</v>
      </c>
      <c r="M136" s="151">
        <f t="shared" ref="M136:M139" si="76">IF(I95+J95+K95+L95+M95-25000&gt;0,I95+J95+K95+L95+M95-I136-J136-K136-L136-25000,0)</f>
        <v>0</v>
      </c>
      <c r="N136" s="151">
        <f t="shared" si="71"/>
        <v>0</v>
      </c>
    </row>
    <row r="137" spans="2:14" s="21" customFormat="1" x14ac:dyDescent="0.25">
      <c r="B137" s="236" t="s">
        <v>66</v>
      </c>
      <c r="C137" s="236"/>
      <c r="D137" s="236"/>
      <c r="E137" s="236"/>
      <c r="F137" s="236"/>
      <c r="G137" s="236"/>
      <c r="H137" s="236"/>
      <c r="I137" s="190">
        <f t="shared" si="72"/>
        <v>0</v>
      </c>
      <c r="J137" s="151">
        <f t="shared" si="73"/>
        <v>0</v>
      </c>
      <c r="K137" s="151">
        <f t="shared" si="74"/>
        <v>0</v>
      </c>
      <c r="L137" s="151">
        <f t="shared" si="75"/>
        <v>0</v>
      </c>
      <c r="M137" s="151">
        <f t="shared" si="76"/>
        <v>0</v>
      </c>
      <c r="N137" s="151">
        <f t="shared" si="71"/>
        <v>0</v>
      </c>
    </row>
    <row r="138" spans="2:14" s="21" customFormat="1" x14ac:dyDescent="0.25">
      <c r="B138" s="236" t="s">
        <v>66</v>
      </c>
      <c r="C138" s="236"/>
      <c r="D138" s="236"/>
      <c r="E138" s="236"/>
      <c r="F138" s="236"/>
      <c r="G138" s="236"/>
      <c r="H138" s="236"/>
      <c r="I138" s="190">
        <f t="shared" si="72"/>
        <v>0</v>
      </c>
      <c r="J138" s="151">
        <f t="shared" si="73"/>
        <v>0</v>
      </c>
      <c r="K138" s="151">
        <f t="shared" si="74"/>
        <v>0</v>
      </c>
      <c r="L138" s="151">
        <f t="shared" si="75"/>
        <v>0</v>
      </c>
      <c r="M138" s="151">
        <f t="shared" si="76"/>
        <v>0</v>
      </c>
      <c r="N138" s="151">
        <f t="shared" si="71"/>
        <v>0</v>
      </c>
    </row>
    <row r="139" spans="2:14" s="21" customFormat="1" x14ac:dyDescent="0.25">
      <c r="B139" s="236" t="s">
        <v>66</v>
      </c>
      <c r="C139" s="236"/>
      <c r="D139" s="236"/>
      <c r="E139" s="236"/>
      <c r="F139" s="236"/>
      <c r="G139" s="236"/>
      <c r="H139" s="236"/>
      <c r="I139" s="190">
        <f t="shared" si="72"/>
        <v>0</v>
      </c>
      <c r="J139" s="151">
        <f t="shared" si="73"/>
        <v>0</v>
      </c>
      <c r="K139" s="151">
        <f t="shared" si="74"/>
        <v>0</v>
      </c>
      <c r="L139" s="151">
        <f t="shared" si="75"/>
        <v>0</v>
      </c>
      <c r="M139" s="151">
        <f t="shared" si="76"/>
        <v>0</v>
      </c>
      <c r="N139" s="151">
        <f t="shared" si="71"/>
        <v>0</v>
      </c>
    </row>
    <row r="140" spans="2:14" s="21" customFormat="1" x14ac:dyDescent="0.25">
      <c r="B140" s="236" t="s">
        <v>64</v>
      </c>
      <c r="C140" s="236"/>
      <c r="D140" s="236"/>
      <c r="E140" s="236"/>
      <c r="F140" s="236"/>
      <c r="G140" s="236"/>
      <c r="H140" s="236"/>
      <c r="I140" s="190">
        <f>+I113</f>
        <v>0</v>
      </c>
      <c r="J140" s="151">
        <f t="shared" ref="J140:M140" si="77">+J113</f>
        <v>0</v>
      </c>
      <c r="K140" s="151">
        <f t="shared" si="77"/>
        <v>0</v>
      </c>
      <c r="L140" s="151">
        <f t="shared" si="77"/>
        <v>0</v>
      </c>
      <c r="M140" s="151">
        <f t="shared" si="77"/>
        <v>0</v>
      </c>
      <c r="N140" s="151">
        <f>SUM(I140+J140+K140+L140+M140)</f>
        <v>0</v>
      </c>
    </row>
    <row r="141" spans="2:14" s="21" customFormat="1" x14ac:dyDescent="0.25">
      <c r="B141" s="236" t="s">
        <v>67</v>
      </c>
      <c r="C141" s="236"/>
      <c r="D141" s="236"/>
      <c r="E141" s="236"/>
      <c r="F141" s="236"/>
      <c r="G141" s="236"/>
      <c r="H141" s="236"/>
      <c r="I141" s="190">
        <f>+I118</f>
        <v>0</v>
      </c>
      <c r="J141" s="151">
        <f>+J118</f>
        <v>0</v>
      </c>
      <c r="K141" s="151">
        <f t="shared" ref="K141:M141" si="78">+K118</f>
        <v>0</v>
      </c>
      <c r="L141" s="151">
        <f t="shared" si="78"/>
        <v>0</v>
      </c>
      <c r="M141" s="151">
        <f t="shared" si="78"/>
        <v>0</v>
      </c>
      <c r="N141" s="151">
        <f t="shared" si="71"/>
        <v>0</v>
      </c>
    </row>
    <row r="142" spans="2:14" s="21" customFormat="1" x14ac:dyDescent="0.25">
      <c r="B142" s="227"/>
      <c r="C142" s="227"/>
      <c r="D142" s="227"/>
      <c r="E142" s="227"/>
      <c r="F142" s="227"/>
      <c r="G142" s="227"/>
      <c r="H142" s="227"/>
      <c r="I142" s="148"/>
      <c r="J142" s="148"/>
      <c r="K142" s="148"/>
      <c r="L142" s="148"/>
      <c r="M142" s="148"/>
      <c r="N142" s="148"/>
    </row>
    <row r="143" spans="2:14" s="21" customFormat="1" x14ac:dyDescent="0.25">
      <c r="B143" s="227"/>
      <c r="C143" s="227"/>
      <c r="D143" s="227"/>
      <c r="E143" s="227"/>
      <c r="F143" s="227"/>
      <c r="G143" s="227"/>
      <c r="H143" s="227"/>
      <c r="I143" s="148"/>
      <c r="J143" s="148"/>
      <c r="K143" s="148"/>
      <c r="L143" s="148"/>
      <c r="M143" s="148"/>
      <c r="N143" s="148"/>
    </row>
    <row r="144" spans="2:14" s="21" customFormat="1" ht="6.75" customHeight="1" x14ac:dyDescent="0.25">
      <c r="B144" s="22"/>
      <c r="C144" s="22"/>
      <c r="D144" s="22"/>
      <c r="E144" s="71"/>
      <c r="F144" s="22"/>
      <c r="G144" s="22"/>
      <c r="H144" s="22"/>
      <c r="I144" s="150"/>
      <c r="J144" s="150"/>
      <c r="K144" s="150"/>
      <c r="L144" s="150"/>
      <c r="M144" s="150"/>
      <c r="N144" s="150"/>
    </row>
    <row r="145" spans="1:14" s="64" customFormat="1" x14ac:dyDescent="0.25">
      <c r="B145" s="236" t="s">
        <v>70</v>
      </c>
      <c r="C145" s="236"/>
      <c r="D145" s="236"/>
      <c r="E145" s="236"/>
      <c r="F145" s="236"/>
      <c r="G145" s="236"/>
      <c r="H145" s="236"/>
      <c r="I145" s="151">
        <f>I131-SUM(I133:I141)</f>
        <v>0</v>
      </c>
      <c r="J145" s="151">
        <f>J131-SUM(J133:J141)</f>
        <v>0</v>
      </c>
      <c r="K145" s="151">
        <f t="shared" ref="K145:M145" si="79">K131-SUM(K133:K141)</f>
        <v>0</v>
      </c>
      <c r="L145" s="151">
        <f t="shared" si="79"/>
        <v>0</v>
      </c>
      <c r="M145" s="151">
        <f t="shared" si="79"/>
        <v>0</v>
      </c>
      <c r="N145" s="151">
        <f>N131-SUM(N133:N141)</f>
        <v>0</v>
      </c>
    </row>
    <row r="146" spans="1:14" s="21" customFormat="1" x14ac:dyDescent="0.25">
      <c r="B146" s="61"/>
      <c r="C146" s="61"/>
      <c r="D146" s="61"/>
      <c r="E146" s="71"/>
      <c r="F146" s="61"/>
      <c r="G146" s="61"/>
      <c r="H146" s="61"/>
      <c r="I146" s="148"/>
      <c r="J146" s="148"/>
      <c r="K146" s="148"/>
      <c r="L146" s="148"/>
      <c r="M146" s="148"/>
      <c r="N146" s="148"/>
    </row>
    <row r="147" spans="1:14" x14ac:dyDescent="0.25">
      <c r="A147" s="259" t="s">
        <v>0</v>
      </c>
      <c r="B147" s="259" t="s">
        <v>6</v>
      </c>
      <c r="C147" s="259"/>
      <c r="D147" s="9"/>
      <c r="E147" s="9"/>
      <c r="F147" s="9"/>
      <c r="G147" s="19"/>
      <c r="H147" s="9"/>
      <c r="I147" s="104"/>
      <c r="J147" s="104"/>
      <c r="K147" s="104"/>
      <c r="L147" s="104"/>
      <c r="M147" s="104"/>
      <c r="N147" s="102"/>
    </row>
    <row r="148" spans="1:14" s="21" customFormat="1" ht="24" customHeight="1" x14ac:dyDescent="0.25">
      <c r="C148" s="175" t="s">
        <v>88</v>
      </c>
      <c r="D148" s="295" t="s">
        <v>72</v>
      </c>
      <c r="E148" s="296"/>
      <c r="F148" s="296"/>
      <c r="G148" s="296"/>
      <c r="H148" s="297"/>
      <c r="I148" s="182">
        <f>+I145</f>
        <v>0</v>
      </c>
      <c r="J148" s="182">
        <f t="shared" ref="J148:M148" si="80">+J145</f>
        <v>0</v>
      </c>
      <c r="K148" s="182">
        <f t="shared" si="80"/>
        <v>0</v>
      </c>
      <c r="L148" s="182">
        <f t="shared" si="80"/>
        <v>0</v>
      </c>
      <c r="M148" s="182">
        <f t="shared" si="80"/>
        <v>0</v>
      </c>
      <c r="N148" s="182">
        <f>+N145</f>
        <v>0</v>
      </c>
    </row>
    <row r="149" spans="1:14" ht="25.5" customHeight="1" x14ac:dyDescent="0.25">
      <c r="A149" s="63" t="s">
        <v>0</v>
      </c>
      <c r="C149" s="80"/>
      <c r="D149" s="243" t="s">
        <v>73</v>
      </c>
      <c r="E149" s="244"/>
      <c r="F149" s="241" t="s">
        <v>116</v>
      </c>
      <c r="G149" s="242"/>
      <c r="H149" s="77">
        <f>VLOOKUP(F149,'DO NOT DELETE THIS SHEET'!$O$3:$P$7,2,FALSE)</f>
        <v>0.54500000000000004</v>
      </c>
      <c r="I149" s="152">
        <f>+I148*$H$149</f>
        <v>0</v>
      </c>
      <c r="J149" s="152">
        <f t="shared" ref="J149:M149" si="81">+J148*$H$149</f>
        <v>0</v>
      </c>
      <c r="K149" s="152">
        <f t="shared" si="81"/>
        <v>0</v>
      </c>
      <c r="L149" s="152">
        <f t="shared" si="81"/>
        <v>0</v>
      </c>
      <c r="M149" s="152">
        <f t="shared" si="81"/>
        <v>0</v>
      </c>
      <c r="N149" s="153">
        <f>+N148*$H$149</f>
        <v>0</v>
      </c>
    </row>
    <row r="150" spans="1:14" ht="18.75" hidden="1" customHeight="1" x14ac:dyDescent="0.25">
      <c r="A150" s="63"/>
      <c r="C150" s="80"/>
      <c r="D150" s="243" t="s">
        <v>73</v>
      </c>
      <c r="E150" s="292"/>
      <c r="F150" s="292"/>
      <c r="G150" s="76" t="s">
        <v>74</v>
      </c>
      <c r="H150" s="77">
        <v>0</v>
      </c>
      <c r="I150" s="152">
        <f>+I148*$H$150</f>
        <v>0</v>
      </c>
      <c r="J150" s="152">
        <f t="shared" ref="J150:N150" si="82">+J148*$H$150</f>
        <v>0</v>
      </c>
      <c r="K150" s="152">
        <f t="shared" si="82"/>
        <v>0</v>
      </c>
      <c r="L150" s="152">
        <f t="shared" si="82"/>
        <v>0</v>
      </c>
      <c r="M150" s="152">
        <f t="shared" si="82"/>
        <v>0</v>
      </c>
      <c r="N150" s="153">
        <f t="shared" si="82"/>
        <v>0</v>
      </c>
    </row>
    <row r="151" spans="1:14" s="21" customFormat="1" x14ac:dyDescent="0.25">
      <c r="A151" s="21" t="s">
        <v>0</v>
      </c>
      <c r="C151" s="66" t="s">
        <v>0</v>
      </c>
      <c r="D151" s="78"/>
      <c r="E151" s="79"/>
      <c r="F151" s="79"/>
      <c r="G151" s="293" t="s">
        <v>75</v>
      </c>
      <c r="H151" s="294"/>
      <c r="I151" s="154">
        <f>+I131+I149</f>
        <v>0</v>
      </c>
      <c r="J151" s="154">
        <f>+J131+J149</f>
        <v>0</v>
      </c>
      <c r="K151" s="154">
        <f t="shared" ref="K151:N151" si="83">+K131+K149</f>
        <v>0</v>
      </c>
      <c r="L151" s="154">
        <f t="shared" si="83"/>
        <v>0</v>
      </c>
      <c r="M151" s="154">
        <f t="shared" si="83"/>
        <v>0</v>
      </c>
      <c r="N151" s="154">
        <f t="shared" si="83"/>
        <v>0</v>
      </c>
    </row>
    <row r="152" spans="1:14" s="21" customFormat="1" x14ac:dyDescent="0.25">
      <c r="C152" s="66"/>
      <c r="D152" s="66"/>
      <c r="E152" s="66"/>
      <c r="F152" s="66"/>
      <c r="G152" s="67"/>
      <c r="H152" s="67"/>
      <c r="I152" s="148"/>
      <c r="J152" s="148"/>
      <c r="K152" s="148"/>
      <c r="L152" s="148"/>
      <c r="M152" s="148"/>
      <c r="N152" s="148"/>
    </row>
    <row r="153" spans="1:14" s="21" customFormat="1" x14ac:dyDescent="0.25">
      <c r="C153" s="175" t="s">
        <v>96</v>
      </c>
      <c r="D153" s="230" t="s">
        <v>76</v>
      </c>
      <c r="E153" s="231"/>
      <c r="F153" s="231"/>
      <c r="G153" s="231"/>
      <c r="H153" s="232"/>
      <c r="I153" s="155">
        <f>+I131</f>
        <v>0</v>
      </c>
      <c r="J153" s="155">
        <f t="shared" ref="J153:N153" si="84">+J131</f>
        <v>0</v>
      </c>
      <c r="K153" s="155">
        <f t="shared" si="84"/>
        <v>0</v>
      </c>
      <c r="L153" s="155">
        <f t="shared" si="84"/>
        <v>0</v>
      </c>
      <c r="M153" s="155">
        <f t="shared" si="84"/>
        <v>0</v>
      </c>
      <c r="N153" s="156">
        <f t="shared" si="84"/>
        <v>0</v>
      </c>
    </row>
    <row r="154" spans="1:14" ht="18.75" customHeight="1" x14ac:dyDescent="0.25">
      <c r="A154" s="63" t="s">
        <v>0</v>
      </c>
      <c r="B154" s="65"/>
      <c r="C154" s="65"/>
      <c r="D154" s="233" t="s">
        <v>77</v>
      </c>
      <c r="E154" s="234"/>
      <c r="F154" s="234"/>
      <c r="G154" s="68"/>
      <c r="H154" s="229"/>
      <c r="I154" s="157">
        <f>+I153*$H$154</f>
        <v>0</v>
      </c>
      <c r="J154" s="157">
        <f t="shared" ref="J154:N154" si="85">+J153*$H$154</f>
        <v>0</v>
      </c>
      <c r="K154" s="157">
        <f t="shared" si="85"/>
        <v>0</v>
      </c>
      <c r="L154" s="157">
        <f t="shared" si="85"/>
        <v>0</v>
      </c>
      <c r="M154" s="157">
        <f t="shared" si="85"/>
        <v>0</v>
      </c>
      <c r="N154" s="158">
        <f t="shared" si="85"/>
        <v>0</v>
      </c>
    </row>
    <row r="155" spans="1:14" s="21" customFormat="1" x14ac:dyDescent="0.25">
      <c r="A155" s="21" t="s">
        <v>0</v>
      </c>
      <c r="B155" s="66" t="s">
        <v>0</v>
      </c>
      <c r="C155" s="66"/>
      <c r="D155" s="69"/>
      <c r="E155" s="70"/>
      <c r="F155" s="70"/>
      <c r="G155" s="290" t="s">
        <v>75</v>
      </c>
      <c r="H155" s="291"/>
      <c r="I155" s="159">
        <f>+I131+I154</f>
        <v>0</v>
      </c>
      <c r="J155" s="159">
        <f t="shared" ref="J155:N155" si="86">+J131+J154</f>
        <v>0</v>
      </c>
      <c r="K155" s="159">
        <f t="shared" si="86"/>
        <v>0</v>
      </c>
      <c r="L155" s="159">
        <f t="shared" si="86"/>
        <v>0</v>
      </c>
      <c r="M155" s="159">
        <f t="shared" si="86"/>
        <v>0</v>
      </c>
      <c r="N155" s="159">
        <f t="shared" si="86"/>
        <v>0</v>
      </c>
    </row>
    <row r="156" spans="1:14" s="21" customFormat="1" x14ac:dyDescent="0.25">
      <c r="B156" s="66"/>
      <c r="C156" s="66"/>
      <c r="D156" s="66"/>
      <c r="E156" s="66"/>
      <c r="F156" s="66"/>
      <c r="G156" s="67"/>
      <c r="H156" s="67"/>
      <c r="I156" s="148"/>
      <c r="J156" s="148"/>
      <c r="K156" s="148"/>
      <c r="L156" s="148"/>
      <c r="M156" s="148"/>
      <c r="N156" s="148"/>
    </row>
    <row r="157" spans="1:14" x14ac:dyDescent="0.25">
      <c r="I157" s="160"/>
      <c r="J157" s="160"/>
      <c r="K157" s="160"/>
      <c r="L157" s="160"/>
      <c r="M157" s="160"/>
      <c r="N157" s="161"/>
    </row>
    <row r="158" spans="1:14" ht="21.75" customHeight="1" thickBot="1" x14ac:dyDescent="0.3">
      <c r="C158" s="175" t="s">
        <v>103</v>
      </c>
      <c r="D158" s="283" t="s">
        <v>81</v>
      </c>
      <c r="E158" s="284"/>
      <c r="F158" s="284"/>
      <c r="G158" s="284"/>
      <c r="H158" s="285"/>
      <c r="I158" s="183">
        <f>+I131</f>
        <v>0</v>
      </c>
      <c r="J158" s="183">
        <f t="shared" ref="J158:N158" si="87">+J131</f>
        <v>0</v>
      </c>
      <c r="K158" s="183">
        <f t="shared" si="87"/>
        <v>0</v>
      </c>
      <c r="L158" s="183">
        <f t="shared" si="87"/>
        <v>0</v>
      </c>
      <c r="M158" s="183">
        <f t="shared" si="87"/>
        <v>0</v>
      </c>
      <c r="N158" s="183">
        <f t="shared" si="87"/>
        <v>0</v>
      </c>
    </row>
    <row r="159" spans="1:14" ht="16.5" thickTop="1" x14ac:dyDescent="0.25">
      <c r="D159" s="163" t="s">
        <v>92</v>
      </c>
      <c r="E159" s="164"/>
      <c r="F159" s="165"/>
      <c r="G159" s="166"/>
      <c r="H159" s="166"/>
      <c r="I159" s="167">
        <f>+I145</f>
        <v>0</v>
      </c>
      <c r="J159" s="167">
        <f>+J145</f>
        <v>0</v>
      </c>
      <c r="K159" s="167">
        <f t="shared" ref="K159:N159" si="88">+K145</f>
        <v>0</v>
      </c>
      <c r="L159" s="167">
        <f t="shared" si="88"/>
        <v>0</v>
      </c>
      <c r="M159" s="167">
        <f t="shared" si="88"/>
        <v>0</v>
      </c>
      <c r="N159" s="167">
        <f t="shared" si="88"/>
        <v>0</v>
      </c>
    </row>
    <row r="160" spans="1:14" ht="28.5" customHeight="1" thickBot="1" x14ac:dyDescent="0.3">
      <c r="C160" s="81"/>
      <c r="D160" s="279" t="s">
        <v>78</v>
      </c>
      <c r="E160" s="280"/>
      <c r="F160" s="281" t="str">
        <f>+F149</f>
        <v>a) On-Campus Research</v>
      </c>
      <c r="G160" s="282"/>
      <c r="H160" s="184">
        <f>+H149</f>
        <v>0.54500000000000004</v>
      </c>
      <c r="I160" s="82">
        <f>I159*$H$160</f>
        <v>0</v>
      </c>
      <c r="J160" s="82">
        <f>J159*$H$160</f>
        <v>0</v>
      </c>
      <c r="K160" s="82">
        <f t="shared" ref="K160:N160" si="89">K159*$H$160</f>
        <v>0</v>
      </c>
      <c r="L160" s="82">
        <f t="shared" si="89"/>
        <v>0</v>
      </c>
      <c r="M160" s="82">
        <f t="shared" si="89"/>
        <v>0</v>
      </c>
      <c r="N160" s="82">
        <f t="shared" si="89"/>
        <v>0</v>
      </c>
    </row>
    <row r="161" spans="3:14" ht="4.5" customHeight="1" thickBot="1" x14ac:dyDescent="0.3">
      <c r="C161" s="81"/>
      <c r="D161" s="93"/>
      <c r="E161" s="91"/>
      <c r="F161" s="91"/>
      <c r="G161" s="91"/>
      <c r="H161" s="92"/>
      <c r="I161" s="62"/>
      <c r="J161" s="62"/>
      <c r="K161" s="62"/>
      <c r="L161" s="62"/>
      <c r="M161" s="62"/>
      <c r="N161" s="62"/>
    </row>
    <row r="162" spans="3:14" ht="21.75" customHeight="1" thickBot="1" x14ac:dyDescent="0.3">
      <c r="D162" s="286" t="s">
        <v>82</v>
      </c>
      <c r="E162" s="287"/>
      <c r="F162" s="287"/>
      <c r="G162" s="287"/>
      <c r="H162" s="287"/>
      <c r="I162" s="185">
        <f>+I160+I158</f>
        <v>0</v>
      </c>
      <c r="J162" s="185">
        <f>+J160+J158</f>
        <v>0</v>
      </c>
      <c r="K162" s="185">
        <f t="shared" ref="K162:N162" si="90">+K160+K158</f>
        <v>0</v>
      </c>
      <c r="L162" s="185">
        <f t="shared" si="90"/>
        <v>0</v>
      </c>
      <c r="M162" s="185">
        <f t="shared" si="90"/>
        <v>0</v>
      </c>
      <c r="N162" s="185">
        <f t="shared" si="90"/>
        <v>0</v>
      </c>
    </row>
    <row r="163" spans="3:14" ht="16.5" thickTop="1" x14ac:dyDescent="0.25">
      <c r="I163" s="160"/>
      <c r="J163" s="160"/>
      <c r="K163" s="160"/>
      <c r="L163" s="160"/>
      <c r="M163" s="160"/>
      <c r="N163" s="161"/>
    </row>
    <row r="164" spans="3:14" x14ac:dyDescent="0.25">
      <c r="D164" s="4" t="s">
        <v>0</v>
      </c>
      <c r="I164" s="160"/>
      <c r="J164" s="160"/>
      <c r="K164" s="160"/>
      <c r="L164" s="160"/>
      <c r="M164" s="160"/>
      <c r="N164" s="161"/>
    </row>
    <row r="165" spans="3:14" x14ac:dyDescent="0.25">
      <c r="I165" s="160"/>
      <c r="J165" s="160"/>
      <c r="K165" s="160"/>
      <c r="L165" s="160"/>
      <c r="M165" s="160"/>
      <c r="N165" s="161"/>
    </row>
  </sheetData>
  <mergeCells count="114">
    <mergeCell ref="A21:C21"/>
    <mergeCell ref="D2:F2"/>
    <mergeCell ref="F19:H19"/>
    <mergeCell ref="B2:C2"/>
    <mergeCell ref="B19:C19"/>
    <mergeCell ref="B4:C4"/>
    <mergeCell ref="B3:C3"/>
    <mergeCell ref="A11:C11"/>
    <mergeCell ref="B16:C16"/>
    <mergeCell ref="B5:C5"/>
    <mergeCell ref="B13:C13"/>
    <mergeCell ref="B14:C14"/>
    <mergeCell ref="B15:C15"/>
    <mergeCell ref="B12:C12"/>
    <mergeCell ref="B17:C17"/>
    <mergeCell ref="B18:C18"/>
    <mergeCell ref="D160:E160"/>
    <mergeCell ref="F160:G160"/>
    <mergeCell ref="D158:H158"/>
    <mergeCell ref="D162:H162"/>
    <mergeCell ref="D128:H128"/>
    <mergeCell ref="B131:H131"/>
    <mergeCell ref="B124:H124"/>
    <mergeCell ref="B122:H122"/>
    <mergeCell ref="B111:H111"/>
    <mergeCell ref="G155:H155"/>
    <mergeCell ref="D150:F150"/>
    <mergeCell ref="G151:H151"/>
    <mergeCell ref="B138:H138"/>
    <mergeCell ref="B139:H139"/>
    <mergeCell ref="B140:H140"/>
    <mergeCell ref="B141:H141"/>
    <mergeCell ref="B145:H145"/>
    <mergeCell ref="A147:C147"/>
    <mergeCell ref="D148:H148"/>
    <mergeCell ref="B123:H123"/>
    <mergeCell ref="B115:C115"/>
    <mergeCell ref="B116:H116"/>
    <mergeCell ref="B117:H117"/>
    <mergeCell ref="D118:H118"/>
    <mergeCell ref="D38:H38"/>
    <mergeCell ref="D40:H40"/>
    <mergeCell ref="A43:C43"/>
    <mergeCell ref="B69:H69"/>
    <mergeCell ref="B68:H68"/>
    <mergeCell ref="B60:C60"/>
    <mergeCell ref="B48:C48"/>
    <mergeCell ref="B49:C49"/>
    <mergeCell ref="B50:C50"/>
    <mergeCell ref="B51:C51"/>
    <mergeCell ref="B59:C59"/>
    <mergeCell ref="B45:C45"/>
    <mergeCell ref="B46:C46"/>
    <mergeCell ref="B47:C47"/>
    <mergeCell ref="B64:H64"/>
    <mergeCell ref="G62:H62"/>
    <mergeCell ref="B52:C52"/>
    <mergeCell ref="B53:C53"/>
    <mergeCell ref="B54:C54"/>
    <mergeCell ref="B55:C55"/>
    <mergeCell ref="B75:D75"/>
    <mergeCell ref="B70:H70"/>
    <mergeCell ref="B71:H71"/>
    <mergeCell ref="B72:H72"/>
    <mergeCell ref="B78:H78"/>
    <mergeCell ref="G73:H73"/>
    <mergeCell ref="A76:C76"/>
    <mergeCell ref="A66:C66"/>
    <mergeCell ref="B56:C56"/>
    <mergeCell ref="B57:C57"/>
    <mergeCell ref="B58:C58"/>
    <mergeCell ref="B61:C61"/>
    <mergeCell ref="B88:H88"/>
    <mergeCell ref="D89:H89"/>
    <mergeCell ref="A92:C92"/>
    <mergeCell ref="D99:H99"/>
    <mergeCell ref="B84:H84"/>
    <mergeCell ref="B85:H85"/>
    <mergeCell ref="B86:H86"/>
    <mergeCell ref="B87:H87"/>
    <mergeCell ref="B77:H77"/>
    <mergeCell ref="B79:H79"/>
    <mergeCell ref="G80:H80"/>
    <mergeCell ref="A83:C83"/>
    <mergeCell ref="B107:H107"/>
    <mergeCell ref="B103:H103"/>
    <mergeCell ref="B104:H104"/>
    <mergeCell ref="B105:H105"/>
    <mergeCell ref="B94:H94"/>
    <mergeCell ref="D109:H109"/>
    <mergeCell ref="B95:H95"/>
    <mergeCell ref="B98:H98"/>
    <mergeCell ref="B121:H121"/>
    <mergeCell ref="B102:H102"/>
    <mergeCell ref="B101:C101"/>
    <mergeCell ref="B112:C112"/>
    <mergeCell ref="B120:C120"/>
    <mergeCell ref="B108:H108"/>
    <mergeCell ref="B106:H106"/>
    <mergeCell ref="B97:H97"/>
    <mergeCell ref="B96:H96"/>
    <mergeCell ref="B100:H100"/>
    <mergeCell ref="D153:H153"/>
    <mergeCell ref="D154:F154"/>
    <mergeCell ref="B132:H132"/>
    <mergeCell ref="B134:H134"/>
    <mergeCell ref="B135:H135"/>
    <mergeCell ref="B136:H136"/>
    <mergeCell ref="B137:H137"/>
    <mergeCell ref="B133:H133"/>
    <mergeCell ref="B125:H125"/>
    <mergeCell ref="B126:H126"/>
    <mergeCell ref="F149:G149"/>
    <mergeCell ref="D149:E149"/>
  </mergeCells>
  <dataValidations count="5">
    <dataValidation type="list" allowBlank="1" showInputMessage="1" showErrorMessage="1" promptTitle="Drop Down List " prompt="Click arrow on the bottom right side of the cell to select Rate" sqref="H149">
      <formula1>MTDCRateType</formula1>
    </dataValidation>
    <dataValidation type="list" allowBlank="1" showInputMessage="1" showErrorMessage="1" errorTitle="ERROR - Use drop down list" error=" Please use drop down list for selection" promptTitle="Drop down list " prompt="Click the arrow on the bottom right side to select budget type" sqref="F7">
      <formula1>BudgetType</formula1>
    </dataValidation>
    <dataValidation type="list" allowBlank="1" showInputMessage="1" showErrorMessage="1" errorTitle="Error - CANNOT TYPE IN CELL" error="Please choose selection from drop down list" promptTitle="Drop down list " prompt="Click the arrow on the bottom right side to select type from drop down list" sqref="D7">
      <formula1>ProjectType</formula1>
    </dataValidation>
    <dataValidation type="date" operator="greaterThan" allowBlank="1" showInputMessage="1" showErrorMessage="1" errorTitle="End Date error" error="End Date must be greater than Start Date" sqref="F4">
      <formula1>D4</formula1>
    </dataValidation>
    <dataValidation type="date" operator="lessThan" allowBlank="1" showInputMessage="1" showErrorMessage="1" errorTitle="End Date error" error="Start Date  must be less than End Date" sqref="D4">
      <formula1>F4</formula1>
    </dataValidation>
  </dataValidations>
  <pageMargins left="0.2" right="0.2" top="0.5" bottom="0.5" header="0.3" footer="0.3"/>
  <pageSetup scale="6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'DO NOT DELETE THIS SHEET'!$O$3:$O$7</xm:f>
          </x14:formula1>
          <xm:sqref>F149:G149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selection activeCell="P5" sqref="P5"/>
    </sheetView>
  </sheetViews>
  <sheetFormatPr defaultRowHeight="15" x14ac:dyDescent="0.25"/>
  <cols>
    <col min="1" max="1" width="15.42578125" customWidth="1"/>
    <col min="2" max="2" width="2" customWidth="1"/>
    <col min="3" max="3" width="19.5703125" customWidth="1"/>
    <col min="4" max="4" width="3.28515625" customWidth="1"/>
    <col min="5" max="5" width="16" customWidth="1"/>
    <col min="6" max="6" width="2.140625" customWidth="1"/>
    <col min="7" max="7" width="18.5703125" customWidth="1"/>
    <col min="8" max="8" width="2" customWidth="1"/>
    <col min="9" max="9" width="12.7109375" customWidth="1"/>
    <col min="10" max="10" width="1.42578125" customWidth="1"/>
    <col min="11" max="11" width="19.5703125" customWidth="1"/>
    <col min="12" max="12" width="9.140625" style="179"/>
    <col min="15" max="15" width="39.42578125" bestFit="1" customWidth="1"/>
    <col min="19" max="19" width="25.7109375" bestFit="1" customWidth="1"/>
  </cols>
  <sheetData>
    <row r="1" spans="1:19" x14ac:dyDescent="0.25">
      <c r="A1" s="173" t="s">
        <v>94</v>
      </c>
      <c r="C1" s="173" t="s">
        <v>87</v>
      </c>
      <c r="D1" s="172"/>
      <c r="E1" s="173" t="s">
        <v>89</v>
      </c>
      <c r="F1" s="172"/>
      <c r="G1" s="173" t="s">
        <v>90</v>
      </c>
      <c r="H1" s="172"/>
      <c r="I1" s="191" t="s">
        <v>86</v>
      </c>
      <c r="K1" s="173" t="s">
        <v>106</v>
      </c>
      <c r="O1" s="172" t="s">
        <v>121</v>
      </c>
    </row>
    <row r="2" spans="1:19" x14ac:dyDescent="0.25">
      <c r="G2" s="179"/>
    </row>
    <row r="3" spans="1:19" x14ac:dyDescent="0.25">
      <c r="A3" s="179" t="s">
        <v>95</v>
      </c>
      <c r="C3" s="224" t="s">
        <v>107</v>
      </c>
      <c r="D3" s="89"/>
      <c r="E3" s="221">
        <v>0.54500000000000004</v>
      </c>
      <c r="G3" s="176" t="s">
        <v>8</v>
      </c>
      <c r="K3" s="224" t="s">
        <v>107</v>
      </c>
      <c r="L3" s="221">
        <v>0.54500000000000004</v>
      </c>
      <c r="O3" t="s">
        <v>116</v>
      </c>
      <c r="P3">
        <v>0.54500000000000004</v>
      </c>
      <c r="R3" t="s">
        <v>83</v>
      </c>
      <c r="S3" t="s">
        <v>122</v>
      </c>
    </row>
    <row r="4" spans="1:19" x14ac:dyDescent="0.25">
      <c r="A4" s="179" t="s">
        <v>91</v>
      </c>
      <c r="C4" s="224" t="s">
        <v>109</v>
      </c>
      <c r="D4" s="89"/>
      <c r="E4" s="221">
        <v>0.27500000000000002</v>
      </c>
      <c r="G4" s="176"/>
      <c r="I4" s="168" t="s">
        <v>83</v>
      </c>
      <c r="K4" s="224" t="s">
        <v>109</v>
      </c>
      <c r="L4" s="221">
        <v>0.27500000000000002</v>
      </c>
      <c r="O4" t="s">
        <v>117</v>
      </c>
      <c r="P4">
        <v>0.56000000000000005</v>
      </c>
      <c r="R4" t="s">
        <v>84</v>
      </c>
      <c r="S4" t="s">
        <v>123</v>
      </c>
    </row>
    <row r="5" spans="1:19" x14ac:dyDescent="0.25">
      <c r="C5" s="224" t="s">
        <v>108</v>
      </c>
      <c r="D5" s="89"/>
      <c r="E5" s="221">
        <v>0.26</v>
      </c>
      <c r="G5" s="176"/>
      <c r="I5" s="168" t="s">
        <v>84</v>
      </c>
      <c r="K5" s="224" t="s">
        <v>108</v>
      </c>
      <c r="L5" s="221">
        <v>0.26</v>
      </c>
      <c r="O5" t="s">
        <v>118</v>
      </c>
      <c r="P5">
        <v>0.39500000000000002</v>
      </c>
      <c r="R5" t="s">
        <v>85</v>
      </c>
      <c r="S5" t="s">
        <v>122</v>
      </c>
    </row>
    <row r="6" spans="1:19" ht="26.25" x14ac:dyDescent="0.25">
      <c r="C6" s="225" t="s">
        <v>110</v>
      </c>
      <c r="D6" s="89"/>
      <c r="E6" s="221">
        <v>0.56000000000000005</v>
      </c>
      <c r="G6" s="176"/>
      <c r="I6" s="168" t="s">
        <v>85</v>
      </c>
      <c r="K6" s="225" t="s">
        <v>110</v>
      </c>
      <c r="L6" s="221">
        <v>0.56000000000000005</v>
      </c>
      <c r="O6" t="s">
        <v>119</v>
      </c>
      <c r="P6">
        <v>0.27500000000000002</v>
      </c>
    </row>
    <row r="7" spans="1:19" ht="26.25" x14ac:dyDescent="0.25">
      <c r="C7" s="225" t="s">
        <v>111</v>
      </c>
      <c r="D7" s="89"/>
      <c r="E7" s="221">
        <v>0.27500000000000002</v>
      </c>
      <c r="G7" s="89"/>
      <c r="K7" s="225" t="s">
        <v>111</v>
      </c>
      <c r="L7" s="221">
        <v>0.27500000000000002</v>
      </c>
      <c r="O7" t="s">
        <v>120</v>
      </c>
      <c r="P7">
        <v>0.26</v>
      </c>
    </row>
    <row r="8" spans="1:19" ht="26.25" x14ac:dyDescent="0.25">
      <c r="C8" s="225" t="s">
        <v>112</v>
      </c>
      <c r="D8" s="89"/>
      <c r="E8" s="222">
        <v>0.26</v>
      </c>
      <c r="G8" s="89"/>
      <c r="K8" s="225" t="s">
        <v>112</v>
      </c>
      <c r="L8" s="222">
        <v>0.26</v>
      </c>
    </row>
    <row r="9" spans="1:19" ht="26.25" x14ac:dyDescent="0.25">
      <c r="C9" s="225" t="s">
        <v>113</v>
      </c>
      <c r="D9" s="174"/>
      <c r="E9" s="221">
        <v>0.39500000000000002</v>
      </c>
      <c r="G9" s="89"/>
      <c r="K9" s="225" t="s">
        <v>113</v>
      </c>
      <c r="L9" s="221">
        <v>0.39500000000000002</v>
      </c>
    </row>
    <row r="10" spans="1:19" ht="39" x14ac:dyDescent="0.25">
      <c r="C10" s="225" t="s">
        <v>114</v>
      </c>
      <c r="D10" s="174"/>
      <c r="E10" s="221">
        <v>0.27500000000000002</v>
      </c>
      <c r="G10" s="89"/>
      <c r="K10" s="225" t="s">
        <v>114</v>
      </c>
      <c r="L10" s="221">
        <v>0.27500000000000002</v>
      </c>
    </row>
    <row r="11" spans="1:19" ht="39" x14ac:dyDescent="0.25">
      <c r="C11" s="225" t="s">
        <v>115</v>
      </c>
      <c r="D11" s="89"/>
      <c r="E11" s="223">
        <v>0.26</v>
      </c>
      <c r="G11" s="89"/>
      <c r="K11" s="225" t="s">
        <v>115</v>
      </c>
      <c r="L11" s="223">
        <v>0.26</v>
      </c>
    </row>
    <row r="12" spans="1:19" x14ac:dyDescent="0.25">
      <c r="E12" s="90"/>
    </row>
    <row r="13" spans="1:19" x14ac:dyDescent="0.25">
      <c r="E13" s="90"/>
    </row>
    <row r="14" spans="1:19" x14ac:dyDescent="0.25">
      <c r="E14" s="90"/>
    </row>
    <row r="15" spans="1:19" x14ac:dyDescent="0.25">
      <c r="E15" s="90"/>
    </row>
    <row r="16" spans="1:19" x14ac:dyDescent="0.25">
      <c r="E16" s="90"/>
      <c r="M16" t="s">
        <v>0</v>
      </c>
    </row>
    <row r="17" spans="5:9" x14ac:dyDescent="0.25">
      <c r="E17" s="90"/>
    </row>
    <row r="18" spans="5:9" x14ac:dyDescent="0.25">
      <c r="E18" s="90"/>
    </row>
    <row r="19" spans="5:9" x14ac:dyDescent="0.25">
      <c r="E19" s="90"/>
    </row>
    <row r="20" spans="5:9" x14ac:dyDescent="0.25">
      <c r="E20" s="90"/>
      <c r="I20" t="s">
        <v>0</v>
      </c>
    </row>
  </sheetData>
  <pageMargins left="0.7" right="0.7" top="0.75" bottom="0.75" header="0.3" footer="0.3"/>
  <pageSetup orientation="portrait" horizontalDpi="4294967294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Budget </vt:lpstr>
      <vt:lpstr>..</vt:lpstr>
      <vt:lpstr>DO NOT DELETE THIS SHEET</vt:lpstr>
      <vt:lpstr>Budget_Type</vt:lpstr>
      <vt:lpstr>BudgetType</vt:lpstr>
      <vt:lpstr>MTDC_Rate</vt:lpstr>
      <vt:lpstr>MTDC_Type</vt:lpstr>
      <vt:lpstr>MTDCrate</vt:lpstr>
      <vt:lpstr>MTDCRateType</vt:lpstr>
      <vt:lpstr>MTDRateType</vt:lpstr>
      <vt:lpstr>ProjectType</vt:lpstr>
      <vt:lpstr>RateType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Legall</dc:creator>
  <cp:lastModifiedBy>ArecAdmin</cp:lastModifiedBy>
  <cp:lastPrinted>2016-06-23T19:05:05Z</cp:lastPrinted>
  <dcterms:created xsi:type="dcterms:W3CDTF">2015-05-11T17:18:45Z</dcterms:created>
  <dcterms:modified xsi:type="dcterms:W3CDTF">2018-05-22T15:05:00Z</dcterms:modified>
</cp:coreProperties>
</file>